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9035" windowHeight="11595"/>
  </bookViews>
  <sheets>
    <sheet name="Požadované pozemky" sheetId="1" r:id="rId1"/>
  </sheets>
  <definedNames>
    <definedName name="_xlnm._FilterDatabase" localSheetId="0" hidden="1">'Požadované pozemky'!$B$3:$P$149</definedName>
    <definedName name="_xlnm.Print_Area" localSheetId="0">'Požadované pozemky'!$B$2:$P$147</definedName>
  </definedNames>
  <calcPr calcId="145621"/>
</workbook>
</file>

<file path=xl/calcChain.xml><?xml version="1.0" encoding="utf-8"?>
<calcChain xmlns="http://schemas.openxmlformats.org/spreadsheetml/2006/main">
  <c r="F148" i="1" l="1"/>
  <c r="M145" i="1" l="1"/>
  <c r="F145" i="1"/>
  <c r="F130" i="1"/>
  <c r="F106" i="1"/>
  <c r="M106" i="1" s="1"/>
  <c r="F61" i="1"/>
  <c r="M61" i="1" s="1"/>
  <c r="F30" i="1"/>
  <c r="M30" i="1" s="1"/>
  <c r="M130" i="1" l="1"/>
  <c r="M148" i="1" s="1"/>
  <c r="I27" i="1"/>
  <c r="J27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K40" i="1"/>
  <c r="L40" i="1"/>
  <c r="I41" i="1"/>
  <c r="J41" i="1"/>
  <c r="I42" i="1"/>
  <c r="J42" i="1"/>
  <c r="K43" i="1"/>
  <c r="L43" i="1"/>
  <c r="I44" i="1"/>
  <c r="J44" i="1"/>
  <c r="I45" i="1"/>
  <c r="J45" i="1"/>
  <c r="I46" i="1"/>
  <c r="J46" i="1"/>
  <c r="I47" i="1"/>
  <c r="J47" i="1"/>
  <c r="K48" i="1"/>
  <c r="L48" i="1"/>
  <c r="I49" i="1"/>
  <c r="J49" i="1"/>
  <c r="I50" i="1"/>
  <c r="J50" i="1"/>
  <c r="I51" i="1"/>
  <c r="J51" i="1"/>
  <c r="I52" i="1"/>
  <c r="J52" i="1"/>
  <c r="I53" i="1"/>
  <c r="J53" i="1"/>
  <c r="I54" i="1"/>
  <c r="J54" i="1"/>
  <c r="K55" i="1"/>
  <c r="L55" i="1"/>
  <c r="I56" i="1"/>
  <c r="J56" i="1"/>
  <c r="K57" i="1"/>
  <c r="L57" i="1"/>
  <c r="I58" i="1"/>
  <c r="J58" i="1"/>
  <c r="I62" i="1"/>
  <c r="J62" i="1"/>
  <c r="I63" i="1"/>
  <c r="J63" i="1"/>
  <c r="K64" i="1"/>
  <c r="L64" i="1"/>
  <c r="I65" i="1"/>
  <c r="J65" i="1"/>
  <c r="K66" i="1"/>
  <c r="L66" i="1"/>
  <c r="I67" i="1"/>
  <c r="J67" i="1"/>
  <c r="K68" i="1"/>
  <c r="L68" i="1"/>
  <c r="I69" i="1"/>
  <c r="J69" i="1"/>
  <c r="K70" i="1"/>
  <c r="L70" i="1"/>
  <c r="I71" i="1"/>
  <c r="J71" i="1"/>
  <c r="K72" i="1"/>
  <c r="L72" i="1"/>
  <c r="I73" i="1"/>
  <c r="J73" i="1"/>
  <c r="K74" i="1"/>
  <c r="L74" i="1"/>
  <c r="I75" i="1"/>
  <c r="J75" i="1"/>
  <c r="K76" i="1"/>
  <c r="L76" i="1"/>
  <c r="I77" i="1"/>
  <c r="J77" i="1"/>
  <c r="K78" i="1"/>
  <c r="L78" i="1"/>
  <c r="I79" i="1"/>
  <c r="J79" i="1"/>
  <c r="K80" i="1"/>
  <c r="L80" i="1"/>
  <c r="I81" i="1"/>
  <c r="J81" i="1"/>
  <c r="K82" i="1"/>
  <c r="L82" i="1"/>
  <c r="I83" i="1"/>
  <c r="J83" i="1"/>
  <c r="K84" i="1"/>
  <c r="L84" i="1"/>
  <c r="I85" i="1"/>
  <c r="J85" i="1"/>
  <c r="K86" i="1"/>
  <c r="L86" i="1"/>
  <c r="I87" i="1"/>
  <c r="J87" i="1"/>
  <c r="K88" i="1"/>
  <c r="L88" i="1"/>
  <c r="I89" i="1"/>
  <c r="J89" i="1"/>
  <c r="K90" i="1"/>
  <c r="L90" i="1"/>
  <c r="I91" i="1"/>
  <c r="J91" i="1"/>
  <c r="K92" i="1"/>
  <c r="L92" i="1"/>
  <c r="I93" i="1"/>
  <c r="J93" i="1"/>
  <c r="K94" i="1"/>
  <c r="L94" i="1"/>
  <c r="I95" i="1"/>
  <c r="J95" i="1"/>
  <c r="K96" i="1"/>
  <c r="L96" i="1"/>
  <c r="I97" i="1"/>
  <c r="J97" i="1"/>
  <c r="K98" i="1"/>
  <c r="L98" i="1"/>
  <c r="I99" i="1"/>
  <c r="J99" i="1"/>
  <c r="I100" i="1"/>
  <c r="J100" i="1"/>
  <c r="K101" i="1"/>
  <c r="L101" i="1"/>
  <c r="I102" i="1"/>
  <c r="J102" i="1"/>
  <c r="K103" i="1"/>
  <c r="L103" i="1"/>
  <c r="I107" i="1"/>
  <c r="J107" i="1"/>
  <c r="I108" i="1"/>
  <c r="J108" i="1"/>
  <c r="I109" i="1"/>
  <c r="J109" i="1"/>
  <c r="I110" i="1"/>
  <c r="J110" i="1"/>
  <c r="I111" i="1"/>
  <c r="J111" i="1"/>
  <c r="K112" i="1"/>
  <c r="L112" i="1"/>
  <c r="I113" i="1"/>
  <c r="J113" i="1"/>
  <c r="K114" i="1"/>
  <c r="L114" i="1"/>
  <c r="I115" i="1"/>
  <c r="J115" i="1"/>
  <c r="K116" i="1"/>
  <c r="L116" i="1"/>
  <c r="I117" i="1"/>
  <c r="J117" i="1"/>
  <c r="K118" i="1"/>
  <c r="L118" i="1"/>
  <c r="I119" i="1"/>
  <c r="J119" i="1"/>
  <c r="K120" i="1"/>
  <c r="L120" i="1"/>
  <c r="I121" i="1"/>
  <c r="J121" i="1"/>
  <c r="K122" i="1"/>
  <c r="L122" i="1"/>
  <c r="I123" i="1"/>
  <c r="J123" i="1"/>
  <c r="K124" i="1"/>
  <c r="L124" i="1"/>
  <c r="I125" i="1"/>
  <c r="J125" i="1"/>
  <c r="I126" i="1"/>
  <c r="J126" i="1"/>
  <c r="K127" i="1"/>
  <c r="L127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K140" i="1"/>
  <c r="K145" i="1" s="1"/>
  <c r="L140" i="1"/>
  <c r="L145" i="1" s="1"/>
  <c r="I141" i="1"/>
  <c r="J141" i="1"/>
  <c r="I142" i="1"/>
  <c r="J142" i="1"/>
  <c r="J26" i="1"/>
  <c r="I26" i="1"/>
  <c r="J25" i="1"/>
  <c r="I25" i="1"/>
  <c r="J24" i="1"/>
  <c r="I24" i="1"/>
  <c r="L23" i="1"/>
  <c r="K23" i="1"/>
  <c r="J22" i="1"/>
  <c r="I22" i="1"/>
  <c r="L21" i="1"/>
  <c r="K21" i="1"/>
  <c r="J20" i="1"/>
  <c r="I20" i="1"/>
  <c r="J19" i="1"/>
  <c r="I19" i="1"/>
  <c r="L18" i="1"/>
  <c r="K18" i="1"/>
  <c r="J17" i="1"/>
  <c r="I17" i="1"/>
  <c r="J16" i="1"/>
  <c r="I16" i="1"/>
  <c r="J15" i="1"/>
  <c r="I15" i="1"/>
  <c r="L14" i="1"/>
  <c r="K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L5" i="1"/>
  <c r="K5" i="1"/>
  <c r="J4" i="1"/>
  <c r="I4" i="1"/>
  <c r="L30" i="1" l="1"/>
  <c r="I30" i="1"/>
  <c r="K106" i="1"/>
  <c r="I61" i="1"/>
  <c r="L130" i="1"/>
  <c r="L61" i="1"/>
  <c r="J30" i="1"/>
  <c r="I145" i="1"/>
  <c r="K130" i="1"/>
  <c r="K61" i="1"/>
  <c r="I106" i="1"/>
  <c r="K30" i="1"/>
  <c r="J130" i="1"/>
  <c r="L106" i="1"/>
  <c r="L148" i="1" s="1"/>
  <c r="J106" i="1"/>
  <c r="J61" i="1"/>
  <c r="I130" i="1"/>
  <c r="J145" i="1"/>
  <c r="J148" i="1" l="1"/>
  <c r="K148" i="1"/>
  <c r="I148" i="1"/>
  <c r="L149" i="1" s="1"/>
</calcChain>
</file>

<file path=xl/sharedStrings.xml><?xml version="1.0" encoding="utf-8"?>
<sst xmlns="http://schemas.openxmlformats.org/spreadsheetml/2006/main" count="627" uniqueCount="236">
  <si>
    <t>k. ú</t>
  </si>
  <si>
    <t>popis pozemku</t>
  </si>
  <si>
    <t>tráva/drobné křoviny</t>
  </si>
  <si>
    <t>odvoz trávy
 ano/ne</t>
  </si>
  <si>
    <t>parcelní
 číslo</t>
  </si>
  <si>
    <t>četnost  za sezonu</t>
  </si>
  <si>
    <t>výměra  [m2]</t>
  </si>
  <si>
    <t>Benešov n.Pl.</t>
  </si>
  <si>
    <t>rovná plocha kolem paneláku</t>
  </si>
  <si>
    <t>tráva</t>
  </si>
  <si>
    <t>ano</t>
  </si>
  <si>
    <t>228/1</t>
  </si>
  <si>
    <t>2x</t>
  </si>
  <si>
    <t>Děčín</t>
  </si>
  <si>
    <t>3056/17</t>
  </si>
  <si>
    <t>Děčín východ - rovná plocha mezi kolejemi do Loubí a Pr. Žlebem</t>
  </si>
  <si>
    <t>ne</t>
  </si>
  <si>
    <t>3049/2</t>
  </si>
  <si>
    <t>Děčín východ - rovná plocha nad tunelem</t>
  </si>
  <si>
    <t>2677/1</t>
  </si>
  <si>
    <t>Chrochvice</t>
  </si>
  <si>
    <t>Děčín hl.n.- ul. Karoliny Světlé, rovná plocha</t>
  </si>
  <si>
    <t>8</t>
  </si>
  <si>
    <t>Střekov</t>
  </si>
  <si>
    <t>žst. Ústí Střekov - svah u silničního podjezdu</t>
  </si>
  <si>
    <t>Svádov</t>
  </si>
  <si>
    <t>zastávka Svádov - rovná plocha</t>
  </si>
  <si>
    <t>530/1</t>
  </si>
  <si>
    <t>Lovosice</t>
  </si>
  <si>
    <t xml:space="preserve">tráva </t>
  </si>
  <si>
    <t>125-130</t>
  </si>
  <si>
    <t>svah podél 2.TK km 496,020 - 497,100 za protihlukovou stěnou</t>
  </si>
  <si>
    <t>1686/1</t>
  </si>
  <si>
    <t>Ústí n.L.</t>
  </si>
  <si>
    <t>Pozn. Pozemky ve svahu jsou zpravidla v prudkém sklonu více než 1:2</t>
  </si>
  <si>
    <t>násep DC hl.n. - DC východ po levé straně km 2,6 - 3,2</t>
  </si>
  <si>
    <t>Těchlovice</t>
  </si>
  <si>
    <t>836/1</t>
  </si>
  <si>
    <t>rovná plocha u drážní budovy v km 445,508 - 446,00 v šíři 12 m a u 2.TK mezi přejezdy "Mudroch" a "Pospíšil" v šíři 1,5 m</t>
  </si>
  <si>
    <t>kontaktní osoba</t>
  </si>
  <si>
    <t>Miroslav Hrabovčák, tel. 724 038 565</t>
  </si>
  <si>
    <t>2140/1</t>
  </si>
  <si>
    <t>svah podél 1.TK ÚL jih - Prackovice n.L.v km 513,070 - 513,240</t>
  </si>
  <si>
    <t>543/1</t>
  </si>
  <si>
    <t>2140/93</t>
  </si>
  <si>
    <t>Mělník</t>
  </si>
  <si>
    <t>8081/1</t>
  </si>
  <si>
    <t>Bušek Milan, tel. 724 346 595</t>
  </si>
  <si>
    <t>rovná plocha podél vlečky Mělník Labe</t>
  </si>
  <si>
    <t>Hněvice</t>
  </si>
  <si>
    <t>Andraško Jan, tel. 724 030 225</t>
  </si>
  <si>
    <t>143/2</t>
  </si>
  <si>
    <t>svah podél  1.TK ÚL Střekov - V. Březno v km 432,980 - 433,400</t>
  </si>
  <si>
    <t>žst. Ústí Střekov - rovná plocha kolem St. 2</t>
  </si>
  <si>
    <t>-</t>
  </si>
  <si>
    <t>1662/1</t>
  </si>
  <si>
    <t>1662/3</t>
  </si>
  <si>
    <t>svah podel ul. Přístavní, mezi oplocením a nákladouvou rampou</t>
  </si>
  <si>
    <t>Boháč Roman, tel. 724 037 461</t>
  </si>
  <si>
    <t>Trať- 084 + 085</t>
  </si>
  <si>
    <t>D. Podluží</t>
  </si>
  <si>
    <t>svah podel místní komunikace u zastávky Jiřetín pod Jedlovou</t>
  </si>
  <si>
    <t>2352/9</t>
  </si>
  <si>
    <t>Dolní Zálezly</t>
  </si>
  <si>
    <t>1778/1</t>
  </si>
  <si>
    <t>svah podél 2.TK Prackovice n.L. - Ústí jih km 507,180 - 507,370</t>
  </si>
  <si>
    <t>Hoštka</t>
  </si>
  <si>
    <t>Polák Jiří, tel. 725 057 267</t>
  </si>
  <si>
    <t>Hrdly</t>
  </si>
  <si>
    <t>Lukavec</t>
  </si>
  <si>
    <t>300/1</t>
  </si>
  <si>
    <t>464/1</t>
  </si>
  <si>
    <t>67/8</t>
  </si>
  <si>
    <t>452/3</t>
  </si>
  <si>
    <t>svahy za zábradlím zastávky N. Kopisty u obou kolejí</t>
  </si>
  <si>
    <t>svahy za zábradlím zastávky Hrdly u obou kolejí</t>
  </si>
  <si>
    <t>svahy za zábradlím zastávky Lukavec u obou kolejí</t>
  </si>
  <si>
    <t>svahy za zábradlím zastávky Oleško u obou kolejí</t>
  </si>
  <si>
    <t xml:space="preserve">Oleško </t>
  </si>
  <si>
    <t>Bohušovice n.O.</t>
  </si>
  <si>
    <t>105/24</t>
  </si>
  <si>
    <t>rovná plocha od žel. přejezdu podél komunikace po žel. sklad</t>
  </si>
  <si>
    <t>oblast</t>
  </si>
  <si>
    <t>rezerva 50% rovné plochy, 50% svah</t>
  </si>
  <si>
    <t>Vehlovice</t>
  </si>
  <si>
    <t>D.Bežkovice</t>
  </si>
  <si>
    <t>858/2</t>
  </si>
  <si>
    <t>648/4</t>
  </si>
  <si>
    <t>Litochovice</t>
  </si>
  <si>
    <t>218/1</t>
  </si>
  <si>
    <t>svah podél 1.TK Litochovice km 502,140 - 502,170</t>
  </si>
  <si>
    <t>D.Zálezly</t>
  </si>
  <si>
    <t>svah podél 2.TK D.Zálezly km 507,010 - 507,035</t>
  </si>
  <si>
    <t>Krásné Březno</t>
  </si>
  <si>
    <t>1168/17</t>
  </si>
  <si>
    <t>Neštěmice</t>
  </si>
  <si>
    <t>419/1</t>
  </si>
  <si>
    <t>rovná plocha u 2.TK Neštěmice km 521,360 - 521,700</t>
  </si>
  <si>
    <t>Mojžíř</t>
  </si>
  <si>
    <t>svah podél 1.TK Mojžíř km 523,570 - 523,615</t>
  </si>
  <si>
    <t>559/2</t>
  </si>
  <si>
    <t>svah podél 1.TK Mojžíř km 523,300 - 523,625</t>
  </si>
  <si>
    <t>323/1</t>
  </si>
  <si>
    <t>Neštědice</t>
  </si>
  <si>
    <t>rovná plocha podél 2.TK Neštědice km 524,930 - 524,965</t>
  </si>
  <si>
    <t>29/3+228/1</t>
  </si>
  <si>
    <t>Sebuzín</t>
  </si>
  <si>
    <t>Brná</t>
  </si>
  <si>
    <t>Valtířov</t>
  </si>
  <si>
    <t xml:space="preserve">V. Březno </t>
  </si>
  <si>
    <t xml:space="preserve">1353/1 </t>
  </si>
  <si>
    <t xml:space="preserve">453/1 </t>
  </si>
  <si>
    <t xml:space="preserve">530/1 </t>
  </si>
  <si>
    <t>205/1</t>
  </si>
  <si>
    <t>rovná plocha podle 2. TK km 423,200 – 423,450 v šíři 10 m</t>
  </si>
  <si>
    <t xml:space="preserve">svah podle 2. TK km 423,200 – 423,500 v šíři 10 m </t>
  </si>
  <si>
    <t xml:space="preserve">svah podle 2. TK km 425,560 – 425,650 v šíři 15 m </t>
  </si>
  <si>
    <t xml:space="preserve">rovná plocha podle 2. TK km 426,450 – 426,700 v šíři 6 m </t>
  </si>
  <si>
    <t xml:space="preserve">svah podle 1. TK km 435,000 – 435,300 v šíři 5 m </t>
  </si>
  <si>
    <t xml:space="preserve">rovná plocha podle 1. TK km 435,600 – 436,100 v šíři 5 m </t>
  </si>
  <si>
    <t xml:space="preserve">svah podle 1. TK km 436,700 – 437,100 v šíři 10 m </t>
  </si>
  <si>
    <t xml:space="preserve">svah podle 1. TK km 437,250 – 437,480 v šíři 15 m </t>
  </si>
  <si>
    <t>Rovná plocha podel zárubní stěny a koryta řeky Labe v žel. km 378,0 - 376,9</t>
  </si>
  <si>
    <t>Varnsdorf</t>
  </si>
  <si>
    <t>rovná plocha u budovy č.p. 1146</t>
  </si>
  <si>
    <t>Velký Šenov</t>
  </si>
  <si>
    <t>rovná plocha u budovy č.p. 76</t>
  </si>
  <si>
    <t>Vilémov</t>
  </si>
  <si>
    <t>rovná plocha u budovy č.p. 1</t>
  </si>
  <si>
    <t>887/3</t>
  </si>
  <si>
    <t>svah před výpravní budovou Lovosice zastávka</t>
  </si>
  <si>
    <t>svah mezi ulicí U Výtopny a TK Lovosice - Chotiměř</t>
  </si>
  <si>
    <t>rovná plocha vedle výpravní budovy Lovosice zastávka</t>
  </si>
  <si>
    <t>svah mezi žel. přechody P2074 a P2075 a podel ulice U Výtopny</t>
  </si>
  <si>
    <t>1309/6</t>
  </si>
  <si>
    <t>Prostřední Žleb</t>
  </si>
  <si>
    <t>svah oboustraně podel cesty k propusti u ul. Žlebská</t>
  </si>
  <si>
    <t>1248/1</t>
  </si>
  <si>
    <t>Podmokly</t>
  </si>
  <si>
    <t>1247/4</t>
  </si>
  <si>
    <t>Vilsnice</t>
  </si>
  <si>
    <t>Dobkovice</t>
  </si>
  <si>
    <t>555</t>
  </si>
  <si>
    <t>rovná plocha zleva trati u zastávky Vilsnice a rovná plocha šířky 0,5 m za nástupištěm u 2.TK</t>
  </si>
  <si>
    <t>861/1</t>
  </si>
  <si>
    <t xml:space="preserve">rovná plocha od žel. přejezdu P2433 podel 1.TK i 2.TK po začátek protihlukové stěny </t>
  </si>
  <si>
    <t xml:space="preserve">rovná plocha podle 2. TK km 434,830 – 436,050 v šíři 5 m </t>
  </si>
  <si>
    <t xml:space="preserve">svah podle 1. TK km 436,050 – 436,700 v šíři 6 m </t>
  </si>
  <si>
    <t>rovina 20%, svah 80% podél 1.TK Ústí sever-Neštěmice km 520,445 - 521,880</t>
  </si>
  <si>
    <t>rovina 80%, svah 20% podél 1.TK Ústí sever-Neštěmice km 520,000 - 520,445</t>
  </si>
  <si>
    <t>Západ-Střekov</t>
  </si>
  <si>
    <t>svah podél 1.TK ÚL střekov - V. Březno v km 434,400 - 434,600</t>
  </si>
  <si>
    <t xml:space="preserve">svah podle 2. TK km 426,200 – 426,350 v šíři 10 m </t>
  </si>
  <si>
    <t xml:space="preserve">rovná plocha podle 1. TK i 2. TK km 428,300 – 438,860 v šíři 5 m u každé koleje </t>
  </si>
  <si>
    <t>rovná plocha p.p.č 2199</t>
  </si>
  <si>
    <t>2199</t>
  </si>
  <si>
    <t xml:space="preserve">svah podle 2. TK km 423,200 – 423,450 v šíři 10 m </t>
  </si>
  <si>
    <t>3022/1</t>
  </si>
  <si>
    <t>Děčín východ - Krokova ulice u Detransu, rovná plocha</t>
  </si>
  <si>
    <t>Děčín východ - Krokova ulice "u Kolonie", rovná plocha</t>
  </si>
  <si>
    <t>Horymír Šemík, tel. 606 556 257</t>
  </si>
  <si>
    <t>Šluknov</t>
  </si>
  <si>
    <t>rovné plochy v obvodu stanice (dopravny)</t>
  </si>
  <si>
    <t>1883/1</t>
  </si>
  <si>
    <t>Dolní Poustevna</t>
  </si>
  <si>
    <t>597/2</t>
  </si>
  <si>
    <t>Panský</t>
  </si>
  <si>
    <t>1595/7</t>
  </si>
  <si>
    <t>Rumburk</t>
  </si>
  <si>
    <t>2928/9</t>
  </si>
  <si>
    <t>Povrly</t>
  </si>
  <si>
    <t>svah pod protihluk.zdí v ul. Mládeže</t>
  </si>
  <si>
    <t>73/2 (+ 73/1)</t>
  </si>
  <si>
    <t>rovná plocha u budovy SZT (km 525,9)</t>
  </si>
  <si>
    <t>29/1</t>
  </si>
  <si>
    <t>svah oboustraně podél koleje od mostu dále podél ulice Příbramská k žel. přejezdu P2005</t>
  </si>
  <si>
    <t>rovná plocha podel koleje a ul. Sofijská a za nástupištěm podél koleje a ul. Pivovarská</t>
  </si>
  <si>
    <t>svah podle ul. Hankova</t>
  </si>
  <si>
    <t>svah od křižovatky ul. Hankova, podél ul. Poštovní a koleje</t>
  </si>
  <si>
    <t>rovná plocha u nádraží 80x25 + 40x20m</t>
  </si>
  <si>
    <t>svah mezi silnicí "pod hradem", cyklostezkou a tratí ÚL Střekov - Sebuzín v km 428,250 - 430,100</t>
  </si>
  <si>
    <t>Josef Beran, tel. 603 707 211</t>
  </si>
  <si>
    <t>rovná plocha u st. nádraží 200x15 m</t>
  </si>
  <si>
    <t>8188/1</t>
  </si>
  <si>
    <t>svah 1:2 u 1.TK km 496,500 – 496,800</t>
  </si>
  <si>
    <t>svah podél 1.TK ÚL jih - Prackovice n.L.v km 511,500 - 514,600</t>
  </si>
  <si>
    <t>svah podél 2.TK ÚL jih - Prackovice n.L. v km 511,500 - 514,600</t>
  </si>
  <si>
    <t>svah podél 2.TK Litochovice km 501,600 - 502,350</t>
  </si>
  <si>
    <t>rovina 10%, svah 90% podél 1.TK D.Zálezly km 506,740 - 507,680</t>
  </si>
  <si>
    <t xml:space="preserve">svah podél 2 TK v km 514,625 - 514,770 </t>
  </si>
  <si>
    <t>Vaňov</t>
  </si>
  <si>
    <t>svah podél 101 SK Ústí n/L. , km 515,000 - 515,590</t>
  </si>
  <si>
    <t>svah podél 912 SK Ústí n/L., km 516,075 - 516,580</t>
  </si>
  <si>
    <t>4302/1</t>
  </si>
  <si>
    <t>rovná plocha kolem 6 bytovek (pokud si neposečou obyvatelé)</t>
  </si>
  <si>
    <t>rovná plocha %</t>
  </si>
  <si>
    <t>svah %</t>
  </si>
  <si>
    <t>rovina -tráva[m2]</t>
  </si>
  <si>
    <t>rovina - křoví [m2]</t>
  </si>
  <si>
    <t>svah - tráva [m2]</t>
  </si>
  <si>
    <t>svah - křoví [m2]</t>
  </si>
  <si>
    <t>svah podél 1.TK ÚL Střekov - V. Březno v km 431,800 - 432,400 (v km 431,900 - 432,150 nutno zastřihnout živý plot v celé délce a šíři 1m, celkem 250m²)</t>
  </si>
  <si>
    <t>tráva 50%</t>
  </si>
  <si>
    <t>svah, opěrná zeď u 1.TK V.Březno-Střekov 432,400-500 + 432,670-790</t>
  </si>
  <si>
    <t>rovná plocha, pozemky podél přístupové cesty ke stavědlu stanice</t>
  </si>
  <si>
    <t>rovná plocha, rozhledové poměry na žel. přejezdech od km 0,115 do km 16,399 na trati Mikulášovice - Rumburk a od km 0,437 do km 4,824 na trati K. Lípa - Panský</t>
  </si>
  <si>
    <t xml:space="preserve">křoviny 30% </t>
  </si>
  <si>
    <t xml:space="preserve">křoviny 20% </t>
  </si>
  <si>
    <t>křoviny 50%</t>
  </si>
  <si>
    <t xml:space="preserve">křoviny 10% </t>
  </si>
  <si>
    <t xml:space="preserve">křoviny 15% </t>
  </si>
  <si>
    <t xml:space="preserve">tráva 30% </t>
  </si>
  <si>
    <t>svah/rovina podél 1.TK mezi UL Střekov - UL Západ</t>
  </si>
  <si>
    <t>křoviny 70% (svah)</t>
  </si>
  <si>
    <t>tráva 30% (rovina)</t>
  </si>
  <si>
    <t xml:space="preserve">křoviny 40% </t>
  </si>
  <si>
    <t xml:space="preserve">křoviny 5% </t>
  </si>
  <si>
    <t xml:space="preserve">křoviny 50% </t>
  </si>
  <si>
    <t xml:space="preserve">tráva 50% </t>
  </si>
  <si>
    <t xml:space="preserve">tráva 60% </t>
  </si>
  <si>
    <t xml:space="preserve">ruderální porost 70% </t>
  </si>
  <si>
    <t xml:space="preserve">křoviny 70% </t>
  </si>
  <si>
    <t xml:space="preserve">tráva 70% </t>
  </si>
  <si>
    <t xml:space="preserve">tráva 80% </t>
  </si>
  <si>
    <t xml:space="preserve">tráva 85% </t>
  </si>
  <si>
    <t>tráva 90%</t>
  </si>
  <si>
    <t xml:space="preserve">tráva 95% </t>
  </si>
  <si>
    <t>Miroslav Nádvorník, tel. 601 588 741</t>
  </si>
  <si>
    <t>Čestmír Dvořák, tel. 724 805 793</t>
  </si>
  <si>
    <t>1686/1    1686/6</t>
  </si>
  <si>
    <t>Požadované pozemky v obvodu ST ÚNL k sečení v r. 2020 (mimo profil koleje)</t>
  </si>
  <si>
    <t>Oblast č. 1 celkem</t>
  </si>
  <si>
    <t>Oblast č. 2 celkem</t>
  </si>
  <si>
    <t>Oblast č. 3 celkem</t>
  </si>
  <si>
    <t>Oblast č. 4 celkem</t>
  </si>
  <si>
    <t>Oblast č. 5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</si>
</sst>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K_č;[Red]#,##0\ _K_č"/>
    <numFmt numFmtId="165" formatCode="00/0"/>
  </numFmts>
  <fonts count="1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24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20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0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5" xfId="0" applyFont="1" applyFill="1" applyBorder="1"/>
    <xf numFmtId="0" fontId="2" fillId="0" borderId="2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/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/>
    </xf>
    <xf numFmtId="0" fontId="3" fillId="0" borderId="5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2" xfId="0" applyFont="1" applyFill="1" applyBorder="1" applyAlignment="1">
      <alignment vertical="center" wrapText="1"/>
    </xf>
    <xf numFmtId="165" fontId="2" fillId="0" borderId="28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28" xfId="0" applyFont="1" applyFill="1" applyBorder="1"/>
    <xf numFmtId="0" fontId="2" fillId="0" borderId="12" xfId="0" applyFont="1" applyFill="1" applyBorder="1"/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horizontal="center"/>
    </xf>
    <xf numFmtId="9" fontId="1" fillId="0" borderId="0" xfId="0" applyNumberFormat="1" applyFont="1" applyFill="1"/>
    <xf numFmtId="3" fontId="1" fillId="4" borderId="0" xfId="0" applyNumberFormat="1" applyFont="1" applyFill="1"/>
    <xf numFmtId="3" fontId="1" fillId="5" borderId="0" xfId="0" applyNumberFormat="1" applyFont="1" applyFill="1"/>
    <xf numFmtId="3" fontId="1" fillId="3" borderId="0" xfId="0" applyNumberFormat="1" applyFont="1" applyFill="1"/>
    <xf numFmtId="3" fontId="1" fillId="0" borderId="0" xfId="0" applyNumberFormat="1" applyFont="1" applyFill="1"/>
    <xf numFmtId="3" fontId="1" fillId="2" borderId="0" xfId="0" applyNumberFormat="1" applyFont="1" applyFill="1"/>
    <xf numFmtId="0" fontId="2" fillId="0" borderId="25" xfId="0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3" fillId="0" borderId="37" xfId="0" applyFont="1" applyBorder="1" applyAlignment="1">
      <alignment wrapText="1"/>
    </xf>
    <xf numFmtId="0" fontId="3" fillId="0" borderId="38" xfId="0" applyFont="1" applyFill="1" applyBorder="1"/>
    <xf numFmtId="0" fontId="1" fillId="0" borderId="0" xfId="0" applyFont="1" applyFill="1" applyAlignment="1">
      <alignment wrapText="1"/>
    </xf>
    <xf numFmtId="0" fontId="1" fillId="0" borderId="24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vertical="center"/>
    </xf>
    <xf numFmtId="0" fontId="2" fillId="0" borderId="3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37" xfId="0" applyFont="1" applyBorder="1" applyAlignment="1">
      <alignment vertical="center" wrapText="1"/>
    </xf>
    <xf numFmtId="0" fontId="6" fillId="0" borderId="0" xfId="0" applyFont="1" applyFill="1"/>
    <xf numFmtId="0" fontId="7" fillId="0" borderId="2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3" fontId="7" fillId="0" borderId="25" xfId="0" applyNumberFormat="1" applyFont="1" applyFill="1" applyBorder="1" applyAlignment="1">
      <alignment horizontal="center" vertical="center" wrapText="1"/>
    </xf>
    <xf numFmtId="9" fontId="7" fillId="0" borderId="14" xfId="0" applyNumberFormat="1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24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7" fillId="0" borderId="24" xfId="0" applyFont="1" applyFill="1" applyBorder="1"/>
    <xf numFmtId="3" fontId="7" fillId="7" borderId="14" xfId="0" applyNumberFormat="1" applyFont="1" applyFill="1" applyBorder="1" applyAlignment="1">
      <alignment horizontal="center" vertical="center" wrapText="1"/>
    </xf>
    <xf numFmtId="3" fontId="3" fillId="7" borderId="15" xfId="0" applyNumberFormat="1" applyFont="1" applyFill="1" applyBorder="1" applyAlignment="1">
      <alignment vertical="center" wrapText="1"/>
    </xf>
    <xf numFmtId="3" fontId="3" fillId="7" borderId="38" xfId="0" applyNumberFormat="1" applyFont="1" applyFill="1" applyBorder="1" applyAlignment="1">
      <alignment vertical="center" wrapText="1"/>
    </xf>
    <xf numFmtId="3" fontId="7" fillId="8" borderId="14" xfId="0" applyNumberFormat="1" applyFont="1" applyFill="1" applyBorder="1" applyAlignment="1">
      <alignment horizontal="center" vertical="center" wrapText="1"/>
    </xf>
    <xf numFmtId="3" fontId="3" fillId="8" borderId="15" xfId="0" applyNumberFormat="1" applyFont="1" applyFill="1" applyBorder="1" applyAlignment="1">
      <alignment vertical="center" wrapText="1"/>
    </xf>
    <xf numFmtId="3" fontId="3" fillId="8" borderId="38" xfId="0" applyNumberFormat="1" applyFont="1" applyFill="1" applyBorder="1" applyAlignment="1">
      <alignment vertical="center" wrapText="1"/>
    </xf>
    <xf numFmtId="3" fontId="7" fillId="9" borderId="14" xfId="0" applyNumberFormat="1" applyFont="1" applyFill="1" applyBorder="1" applyAlignment="1">
      <alignment horizontal="center" vertical="center" wrapText="1"/>
    </xf>
    <xf numFmtId="3" fontId="3" fillId="9" borderId="15" xfId="0" applyNumberFormat="1" applyFont="1" applyFill="1" applyBorder="1" applyAlignment="1">
      <alignment vertical="center" wrapText="1"/>
    </xf>
    <xf numFmtId="3" fontId="3" fillId="9" borderId="38" xfId="0" applyNumberFormat="1" applyFont="1" applyFill="1" applyBorder="1" applyAlignment="1">
      <alignment vertical="center" wrapText="1"/>
    </xf>
    <xf numFmtId="3" fontId="7" fillId="6" borderId="14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vertical="center" wrapText="1"/>
    </xf>
    <xf numFmtId="3" fontId="3" fillId="6" borderId="38" xfId="0" applyNumberFormat="1" applyFont="1" applyFill="1" applyBorder="1" applyAlignment="1">
      <alignment vertical="center" wrapText="1"/>
    </xf>
    <xf numFmtId="0" fontId="3" fillId="0" borderId="41" xfId="0" applyFont="1" applyFill="1" applyBorder="1"/>
    <xf numFmtId="0" fontId="3" fillId="0" borderId="32" xfId="0" applyFont="1" applyFill="1" applyBorder="1"/>
    <xf numFmtId="0" fontId="3" fillId="0" borderId="42" xfId="0" applyFont="1" applyBorder="1" applyAlignment="1">
      <alignment wrapText="1"/>
    </xf>
    <xf numFmtId="0" fontId="3" fillId="0" borderId="43" xfId="0" applyFont="1" applyBorder="1" applyAlignment="1">
      <alignment wrapText="1"/>
    </xf>
    <xf numFmtId="9" fontId="3" fillId="0" borderId="29" xfId="0" applyNumberFormat="1" applyFont="1" applyFill="1" applyBorder="1" applyAlignment="1">
      <alignment horizontal="center" wrapText="1"/>
    </xf>
    <xf numFmtId="9" fontId="3" fillId="0" borderId="30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1" fillId="0" borderId="0" xfId="0" applyFont="1" applyFill="1"/>
    <xf numFmtId="164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3" fontId="12" fillId="7" borderId="14" xfId="0" applyNumberFormat="1" applyFont="1" applyFill="1" applyBorder="1" applyAlignment="1">
      <alignment vertical="center" wrapText="1"/>
    </xf>
    <xf numFmtId="3" fontId="12" fillId="8" borderId="14" xfId="0" applyNumberFormat="1" applyFont="1" applyFill="1" applyBorder="1" applyAlignment="1">
      <alignment vertical="center" wrapText="1"/>
    </xf>
    <xf numFmtId="3" fontId="12" fillId="9" borderId="14" xfId="0" applyNumberFormat="1" applyFont="1" applyFill="1" applyBorder="1" applyAlignment="1">
      <alignment vertical="center" wrapText="1"/>
    </xf>
    <xf numFmtId="3" fontId="12" fillId="6" borderId="14" xfId="0" applyNumberFormat="1" applyFont="1" applyFill="1" applyBorder="1" applyAlignment="1">
      <alignment vertical="center" wrapText="1"/>
    </xf>
    <xf numFmtId="9" fontId="12" fillId="0" borderId="46" xfId="0" applyNumberFormat="1" applyFont="1" applyBorder="1" applyAlignment="1">
      <alignment horizontal="center" wrapText="1"/>
    </xf>
    <xf numFmtId="0" fontId="12" fillId="10" borderId="44" xfId="0" applyFont="1" applyFill="1" applyBorder="1" applyAlignment="1">
      <alignment wrapText="1"/>
    </xf>
    <xf numFmtId="0" fontId="12" fillId="10" borderId="47" xfId="0" applyFont="1" applyFill="1" applyBorder="1" applyAlignment="1">
      <alignment wrapText="1"/>
    </xf>
    <xf numFmtId="0" fontId="12" fillId="10" borderId="45" xfId="0" applyFont="1" applyFill="1" applyBorder="1" applyAlignment="1">
      <alignment vertical="center" wrapText="1"/>
    </xf>
    <xf numFmtId="0" fontId="12" fillId="10" borderId="45" xfId="0" applyFont="1" applyFill="1" applyBorder="1" applyAlignment="1">
      <alignment wrapText="1"/>
    </xf>
    <xf numFmtId="3" fontId="2" fillId="0" borderId="20" xfId="0" applyNumberFormat="1" applyFont="1" applyFill="1" applyBorder="1" applyAlignment="1">
      <alignment vertical="center"/>
    </xf>
    <xf numFmtId="9" fontId="2" fillId="0" borderId="26" xfId="0" applyNumberFormat="1" applyFont="1" applyFill="1" applyBorder="1" applyAlignment="1">
      <alignment vertical="center"/>
    </xf>
    <xf numFmtId="3" fontId="2" fillId="7" borderId="26" xfId="0" applyNumberFormat="1" applyFont="1" applyFill="1" applyBorder="1" applyAlignment="1">
      <alignment vertical="center"/>
    </xf>
    <xf numFmtId="3" fontId="2" fillId="8" borderId="26" xfId="0" applyNumberFormat="1" applyFont="1" applyFill="1" applyBorder="1" applyAlignment="1">
      <alignment vertical="center"/>
    </xf>
    <xf numFmtId="3" fontId="2" fillId="9" borderId="26" xfId="0" applyNumberFormat="1" applyFont="1" applyFill="1" applyBorder="1" applyAlignment="1">
      <alignment vertical="center"/>
    </xf>
    <xf numFmtId="3" fontId="2" fillId="6" borderId="26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3" fontId="2" fillId="7" borderId="5" xfId="0" applyNumberFormat="1" applyFont="1" applyFill="1" applyBorder="1" applyAlignment="1">
      <alignment vertical="center"/>
    </xf>
    <xf numFmtId="3" fontId="2" fillId="8" borderId="5" xfId="0" applyNumberFormat="1" applyFont="1" applyFill="1" applyBorder="1" applyAlignment="1">
      <alignment vertical="center"/>
    </xf>
    <xf numFmtId="3" fontId="2" fillId="9" borderId="5" xfId="0" applyNumberFormat="1" applyFont="1" applyFill="1" applyBorder="1" applyAlignment="1">
      <alignment vertical="center"/>
    </xf>
    <xf numFmtId="3" fontId="2" fillId="6" borderId="5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9" fontId="2" fillId="0" borderId="18" xfId="0" applyNumberFormat="1" applyFont="1" applyFill="1" applyBorder="1" applyAlignment="1">
      <alignment vertical="center"/>
    </xf>
    <xf numFmtId="3" fontId="2" fillId="7" borderId="18" xfId="0" applyNumberFormat="1" applyFont="1" applyFill="1" applyBorder="1" applyAlignment="1">
      <alignment vertical="center"/>
    </xf>
    <xf numFmtId="3" fontId="2" fillId="8" borderId="18" xfId="0" applyNumberFormat="1" applyFont="1" applyFill="1" applyBorder="1" applyAlignment="1">
      <alignment vertical="center"/>
    </xf>
    <xf numFmtId="3" fontId="2" fillId="9" borderId="18" xfId="0" applyNumberFormat="1" applyFont="1" applyFill="1" applyBorder="1" applyAlignment="1">
      <alignment vertical="center"/>
    </xf>
    <xf numFmtId="3" fontId="2" fillId="6" borderId="18" xfId="0" applyNumberFormat="1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vertical="center"/>
    </xf>
    <xf numFmtId="3" fontId="2" fillId="7" borderId="2" xfId="0" applyNumberFormat="1" applyFont="1" applyFill="1" applyBorder="1" applyAlignment="1">
      <alignment vertical="center"/>
    </xf>
    <xf numFmtId="3" fontId="2" fillId="8" borderId="2" xfId="0" applyNumberFormat="1" applyFont="1" applyFill="1" applyBorder="1" applyAlignment="1">
      <alignment vertical="center"/>
    </xf>
    <xf numFmtId="3" fontId="2" fillId="9" borderId="2" xfId="0" applyNumberFormat="1" applyFont="1" applyFill="1" applyBorder="1" applyAlignment="1">
      <alignment vertical="center"/>
    </xf>
    <xf numFmtId="3" fontId="2" fillId="6" borderId="2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12" xfId="0" applyNumberFormat="1" applyFont="1" applyFill="1" applyBorder="1" applyAlignment="1">
      <alignment vertical="center"/>
    </xf>
    <xf numFmtId="9" fontId="2" fillId="0" borderId="12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vertical="center"/>
    </xf>
    <xf numFmtId="9" fontId="3" fillId="0" borderId="15" xfId="0" applyNumberFormat="1" applyFont="1" applyFill="1" applyBorder="1" applyAlignment="1">
      <alignment vertical="center"/>
    </xf>
    <xf numFmtId="9" fontId="3" fillId="0" borderId="15" xfId="0" applyNumberFormat="1" applyFont="1" applyFill="1" applyBorder="1" applyAlignment="1">
      <alignment horizontal="center" vertical="center"/>
    </xf>
    <xf numFmtId="3" fontId="3" fillId="0" borderId="37" xfId="0" applyNumberFormat="1" applyFont="1" applyFill="1" applyBorder="1" applyAlignment="1">
      <alignment vertical="center" wrapText="1"/>
    </xf>
    <xf numFmtId="9" fontId="3" fillId="0" borderId="38" xfId="0" applyNumberFormat="1" applyFont="1" applyBorder="1" applyAlignment="1">
      <alignment vertical="center" wrapText="1"/>
    </xf>
    <xf numFmtId="9" fontId="3" fillId="0" borderId="38" xfId="0" applyNumberFormat="1" applyFont="1" applyBorder="1" applyAlignment="1">
      <alignment horizontal="center" vertical="center" wrapText="1"/>
    </xf>
    <xf numFmtId="3" fontId="12" fillId="10" borderId="45" xfId="0" applyNumberFormat="1" applyFont="1" applyFill="1" applyBorder="1" applyAlignment="1">
      <alignment vertical="center" wrapText="1"/>
    </xf>
    <xf numFmtId="9" fontId="12" fillId="10" borderId="14" xfId="0" applyNumberFormat="1" applyFont="1" applyFill="1" applyBorder="1" applyAlignment="1">
      <alignment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9" fontId="12" fillId="0" borderId="14" xfId="0" applyNumberFormat="1" applyFont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vertical="center"/>
    </xf>
    <xf numFmtId="9" fontId="2" fillId="0" borderId="20" xfId="0" applyNumberFormat="1" applyFont="1" applyFill="1" applyBorder="1" applyAlignment="1">
      <alignment vertical="center"/>
    </xf>
    <xf numFmtId="9" fontId="2" fillId="0" borderId="15" xfId="0" applyNumberFormat="1" applyFont="1" applyFill="1" applyBorder="1" applyAlignment="1">
      <alignment vertical="center"/>
    </xf>
    <xf numFmtId="9" fontId="2" fillId="0" borderId="28" xfId="0" applyNumberFormat="1" applyFont="1" applyFill="1" applyBorder="1" applyAlignment="1">
      <alignment vertical="center"/>
    </xf>
    <xf numFmtId="9" fontId="2" fillId="0" borderId="31" xfId="0" applyNumberFormat="1" applyFont="1" applyFill="1" applyBorder="1" applyAlignment="1">
      <alignment vertical="center"/>
    </xf>
    <xf numFmtId="3" fontId="12" fillId="0" borderId="45" xfId="0" applyNumberFormat="1" applyFont="1" applyFill="1" applyBorder="1" applyAlignment="1">
      <alignment vertical="center" wrapText="1"/>
    </xf>
    <xf numFmtId="3" fontId="2" fillId="7" borderId="8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horizontal="center" vertical="center"/>
    </xf>
    <xf numFmtId="3" fontId="2" fillId="7" borderId="12" xfId="0" applyNumberFormat="1" applyFont="1" applyFill="1" applyBorder="1" applyAlignment="1">
      <alignment vertical="center"/>
    </xf>
    <xf numFmtId="3" fontId="2" fillId="8" borderId="12" xfId="0" applyNumberFormat="1" applyFont="1" applyFill="1" applyBorder="1" applyAlignment="1">
      <alignment vertical="center"/>
    </xf>
    <xf numFmtId="3" fontId="2" fillId="9" borderId="12" xfId="0" applyNumberFormat="1" applyFont="1" applyFill="1" applyBorder="1" applyAlignment="1">
      <alignment vertical="center"/>
    </xf>
    <xf numFmtId="3" fontId="2" fillId="6" borderId="12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vertical="center"/>
    </xf>
    <xf numFmtId="3" fontId="5" fillId="7" borderId="0" xfId="0" applyNumberFormat="1" applyFont="1" applyFill="1" applyBorder="1" applyAlignment="1">
      <alignment vertical="center"/>
    </xf>
    <xf numFmtId="3" fontId="5" fillId="8" borderId="0" xfId="0" applyNumberFormat="1" applyFont="1" applyFill="1" applyBorder="1" applyAlignment="1">
      <alignment vertical="center"/>
    </xf>
    <xf numFmtId="3" fontId="5" fillId="9" borderId="0" xfId="0" applyNumberFormat="1" applyFont="1" applyFill="1" applyBorder="1" applyAlignment="1">
      <alignment vertical="center"/>
    </xf>
    <xf numFmtId="3" fontId="5" fillId="6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Alignment="1">
      <alignment vertical="center"/>
    </xf>
    <xf numFmtId="9" fontId="1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F5FCF"/>
      <color rgb="FFFB33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N302"/>
  <sheetViews>
    <sheetView showGridLines="0" tabSelected="1" topLeftCell="A132" zoomScale="120" zoomScaleNormal="120" workbookViewId="0">
      <selection activeCell="D151" sqref="D151"/>
    </sheetView>
  </sheetViews>
  <sheetFormatPr defaultRowHeight="15" outlineLevelRow="1" outlineLevelCol="1" x14ac:dyDescent="0.25"/>
  <cols>
    <col min="1" max="1" width="3" style="2" customWidth="1"/>
    <col min="2" max="2" width="12.28515625" style="2" customWidth="1"/>
    <col min="3" max="3" width="10.85546875" style="2" customWidth="1"/>
    <col min="4" max="4" width="62" style="79" customWidth="1"/>
    <col min="5" max="5" width="14.7109375" style="2" customWidth="1"/>
    <col min="6" max="6" width="8.140625" style="59" customWidth="1"/>
    <col min="7" max="8" width="7.7109375" style="55" hidden="1" customWidth="1" outlineLevel="1"/>
    <col min="9" max="9" width="8.140625" style="56" hidden="1" customWidth="1" outlineLevel="1"/>
    <col min="10" max="10" width="8.140625" style="60" hidden="1" customWidth="1" outlineLevel="1"/>
    <col min="11" max="11" width="8.140625" style="57" hidden="1" customWidth="1" outlineLevel="1"/>
    <col min="12" max="12" width="8.140625" style="58" hidden="1" customWidth="1" outlineLevel="1"/>
    <col min="13" max="13" width="10" style="1" customWidth="1" collapsed="1"/>
    <col min="14" max="14" width="8.7109375" style="2" customWidth="1"/>
    <col min="15" max="15" width="24.7109375" style="69" customWidth="1"/>
    <col min="16" max="16" width="6.7109375" style="2" customWidth="1"/>
    <col min="17" max="17" width="10.42578125" style="2" bestFit="1" customWidth="1"/>
    <col min="18" max="238" width="9.140625" style="2"/>
    <col min="239" max="239" width="11.42578125" style="2" customWidth="1"/>
    <col min="240" max="240" width="49.5703125" style="2" customWidth="1"/>
    <col min="241" max="241" width="23" style="2" customWidth="1"/>
    <col min="242" max="242" width="9.7109375" style="2" customWidth="1"/>
    <col min="243" max="243" width="8.85546875" style="2" customWidth="1"/>
    <col min="244" max="244" width="9.42578125" style="2" customWidth="1"/>
    <col min="245" max="245" width="8.140625" style="2" customWidth="1"/>
    <col min="246" max="246" width="7.7109375" style="2" customWidth="1"/>
    <col min="247" max="247" width="10.28515625" style="2" customWidth="1"/>
    <col min="248" max="248" width="18.140625" style="2" customWidth="1"/>
    <col min="249" max="494" width="9.140625" style="2"/>
    <col min="495" max="495" width="11.42578125" style="2" customWidth="1"/>
    <col min="496" max="496" width="49.5703125" style="2" customWidth="1"/>
    <col min="497" max="497" width="23" style="2" customWidth="1"/>
    <col min="498" max="498" width="9.7109375" style="2" customWidth="1"/>
    <col min="499" max="499" width="8.85546875" style="2" customWidth="1"/>
    <col min="500" max="500" width="9.42578125" style="2" customWidth="1"/>
    <col min="501" max="501" width="8.140625" style="2" customWidth="1"/>
    <col min="502" max="502" width="7.7109375" style="2" customWidth="1"/>
    <col min="503" max="503" width="10.28515625" style="2" customWidth="1"/>
    <col min="504" max="504" width="18.140625" style="2" customWidth="1"/>
    <col min="505" max="750" width="9.140625" style="2"/>
    <col min="751" max="751" width="11.42578125" style="2" customWidth="1"/>
    <col min="752" max="752" width="49.5703125" style="2" customWidth="1"/>
    <col min="753" max="753" width="23" style="2" customWidth="1"/>
    <col min="754" max="754" width="9.7109375" style="2" customWidth="1"/>
    <col min="755" max="755" width="8.85546875" style="2" customWidth="1"/>
    <col min="756" max="756" width="9.42578125" style="2" customWidth="1"/>
    <col min="757" max="757" width="8.140625" style="2" customWidth="1"/>
    <col min="758" max="758" width="7.7109375" style="2" customWidth="1"/>
    <col min="759" max="759" width="10.28515625" style="2" customWidth="1"/>
    <col min="760" max="760" width="18.140625" style="2" customWidth="1"/>
    <col min="761" max="16384" width="9.140625" style="2"/>
  </cols>
  <sheetData>
    <row r="1" spans="2:872" x14ac:dyDescent="0.25">
      <c r="I1" s="59"/>
      <c r="J1" s="59"/>
      <c r="K1" s="59"/>
      <c r="L1" s="59"/>
    </row>
    <row r="2" spans="2:872" ht="16.5" thickBot="1" x14ac:dyDescent="0.3">
      <c r="B2" s="82" t="s">
        <v>230</v>
      </c>
      <c r="I2" s="59"/>
      <c r="J2" s="59"/>
      <c r="K2" s="59"/>
      <c r="L2" s="59"/>
      <c r="Q2" s="5"/>
    </row>
    <row r="3" spans="2:872" ht="23.25" thickBot="1" x14ac:dyDescent="0.3">
      <c r="B3" s="83" t="s">
        <v>0</v>
      </c>
      <c r="C3" s="84" t="s">
        <v>4</v>
      </c>
      <c r="D3" s="85" t="s">
        <v>1</v>
      </c>
      <c r="E3" s="86" t="s">
        <v>2</v>
      </c>
      <c r="F3" s="87" t="s">
        <v>6</v>
      </c>
      <c r="G3" s="88" t="s">
        <v>195</v>
      </c>
      <c r="H3" s="88" t="s">
        <v>196</v>
      </c>
      <c r="I3" s="101" t="s">
        <v>197</v>
      </c>
      <c r="J3" s="104" t="s">
        <v>199</v>
      </c>
      <c r="K3" s="107" t="s">
        <v>198</v>
      </c>
      <c r="L3" s="110" t="s">
        <v>200</v>
      </c>
      <c r="M3" s="84" t="s">
        <v>3</v>
      </c>
      <c r="N3" s="89" t="s">
        <v>5</v>
      </c>
      <c r="O3" s="90" t="s">
        <v>39</v>
      </c>
      <c r="P3" s="91" t="s">
        <v>82</v>
      </c>
      <c r="Q3" s="5"/>
    </row>
    <row r="4" spans="2:872" ht="15.75" customHeight="1" x14ac:dyDescent="0.25">
      <c r="B4" s="225" t="s">
        <v>13</v>
      </c>
      <c r="C4" s="227" t="s">
        <v>14</v>
      </c>
      <c r="D4" s="226" t="s">
        <v>35</v>
      </c>
      <c r="E4" s="6" t="s">
        <v>222</v>
      </c>
      <c r="F4" s="134">
        <v>2520</v>
      </c>
      <c r="G4" s="135">
        <v>0</v>
      </c>
      <c r="H4" s="135">
        <v>1</v>
      </c>
      <c r="I4" s="136">
        <f>F4*G4</f>
        <v>0</v>
      </c>
      <c r="J4" s="137">
        <f>F4*H4</f>
        <v>2520</v>
      </c>
      <c r="K4" s="138"/>
      <c r="L4" s="139"/>
      <c r="M4" s="227" t="s">
        <v>10</v>
      </c>
      <c r="N4" s="227" t="s">
        <v>12</v>
      </c>
      <c r="O4" s="212" t="s">
        <v>181</v>
      </c>
      <c r="P4" s="237">
        <v>1</v>
      </c>
      <c r="Q4" s="92"/>
    </row>
    <row r="5" spans="2:872" ht="15.75" customHeight="1" x14ac:dyDescent="0.25">
      <c r="B5" s="202"/>
      <c r="C5" s="206"/>
      <c r="D5" s="214"/>
      <c r="E5" s="7" t="s">
        <v>206</v>
      </c>
      <c r="F5" s="140">
        <v>1080</v>
      </c>
      <c r="G5" s="141">
        <v>0</v>
      </c>
      <c r="H5" s="141">
        <v>1</v>
      </c>
      <c r="I5" s="142"/>
      <c r="J5" s="143"/>
      <c r="K5" s="144">
        <f t="shared" ref="K5:K23" si="0">F5*G5</f>
        <v>0</v>
      </c>
      <c r="L5" s="145">
        <f t="shared" ref="L5:L23" si="1">F5*H5</f>
        <v>1080</v>
      </c>
      <c r="M5" s="206"/>
      <c r="N5" s="206"/>
      <c r="O5" s="199"/>
      <c r="P5" s="238"/>
      <c r="Q5" s="92"/>
    </row>
    <row r="6" spans="2:872" ht="15" customHeight="1" x14ac:dyDescent="0.25">
      <c r="B6" s="8" t="s">
        <v>13</v>
      </c>
      <c r="C6" s="9">
        <v>655</v>
      </c>
      <c r="D6" s="49" t="s">
        <v>15</v>
      </c>
      <c r="E6" s="10" t="s">
        <v>9</v>
      </c>
      <c r="F6" s="146">
        <v>2817</v>
      </c>
      <c r="G6" s="141">
        <v>1</v>
      </c>
      <c r="H6" s="141">
        <v>0</v>
      </c>
      <c r="I6" s="142">
        <f t="shared" ref="I6:I26" si="2">F6*G6</f>
        <v>2817</v>
      </c>
      <c r="J6" s="143">
        <f t="shared" ref="J6:J26" si="3">F6*H6</f>
        <v>0</v>
      </c>
      <c r="K6" s="144"/>
      <c r="L6" s="145"/>
      <c r="M6" s="21" t="s">
        <v>16</v>
      </c>
      <c r="N6" s="14" t="s">
        <v>12</v>
      </c>
      <c r="O6" s="199"/>
      <c r="P6" s="238"/>
      <c r="Q6" s="93"/>
    </row>
    <row r="7" spans="2:872" ht="15" customHeight="1" x14ac:dyDescent="0.25">
      <c r="B7" s="8" t="s">
        <v>13</v>
      </c>
      <c r="C7" s="9">
        <v>568</v>
      </c>
      <c r="D7" s="49" t="s">
        <v>15</v>
      </c>
      <c r="E7" s="10" t="s">
        <v>9</v>
      </c>
      <c r="F7" s="146">
        <v>2875</v>
      </c>
      <c r="G7" s="141">
        <v>1</v>
      </c>
      <c r="H7" s="141">
        <v>0</v>
      </c>
      <c r="I7" s="142">
        <f t="shared" si="2"/>
        <v>2875</v>
      </c>
      <c r="J7" s="143">
        <f t="shared" si="3"/>
        <v>0</v>
      </c>
      <c r="K7" s="144"/>
      <c r="L7" s="145"/>
      <c r="M7" s="21" t="s">
        <v>16</v>
      </c>
      <c r="N7" s="14" t="s">
        <v>12</v>
      </c>
      <c r="O7" s="199"/>
      <c r="P7" s="238"/>
      <c r="Q7" s="92"/>
    </row>
    <row r="8" spans="2:872" ht="15" customHeight="1" x14ac:dyDescent="0.25">
      <c r="B8" s="8" t="s">
        <v>13</v>
      </c>
      <c r="C8" s="9" t="s">
        <v>17</v>
      </c>
      <c r="D8" s="49" t="s">
        <v>15</v>
      </c>
      <c r="E8" s="10" t="s">
        <v>9</v>
      </c>
      <c r="F8" s="146">
        <v>14763</v>
      </c>
      <c r="G8" s="141">
        <v>1</v>
      </c>
      <c r="H8" s="141">
        <v>0</v>
      </c>
      <c r="I8" s="142">
        <f t="shared" si="2"/>
        <v>14763</v>
      </c>
      <c r="J8" s="143">
        <f t="shared" si="3"/>
        <v>0</v>
      </c>
      <c r="K8" s="144"/>
      <c r="L8" s="145"/>
      <c r="M8" s="21" t="s">
        <v>16</v>
      </c>
      <c r="N8" s="14" t="s">
        <v>12</v>
      </c>
      <c r="O8" s="199"/>
      <c r="P8" s="238"/>
      <c r="Q8" s="92"/>
      <c r="R8" s="3"/>
      <c r="S8" s="3"/>
      <c r="T8" s="3"/>
      <c r="U8" s="3"/>
    </row>
    <row r="9" spans="2:872" ht="15" customHeight="1" x14ac:dyDescent="0.25">
      <c r="B9" s="8" t="s">
        <v>13</v>
      </c>
      <c r="C9" s="9">
        <v>356</v>
      </c>
      <c r="D9" s="49" t="s">
        <v>18</v>
      </c>
      <c r="E9" s="10" t="s">
        <v>9</v>
      </c>
      <c r="F9" s="146">
        <v>4014</v>
      </c>
      <c r="G9" s="141">
        <v>1</v>
      </c>
      <c r="H9" s="141">
        <v>0</v>
      </c>
      <c r="I9" s="142">
        <f t="shared" si="2"/>
        <v>4014</v>
      </c>
      <c r="J9" s="143">
        <f t="shared" si="3"/>
        <v>0</v>
      </c>
      <c r="K9" s="144"/>
      <c r="L9" s="145"/>
      <c r="M9" s="21" t="s">
        <v>10</v>
      </c>
      <c r="N9" s="14" t="s">
        <v>12</v>
      </c>
      <c r="O9" s="199"/>
      <c r="P9" s="238"/>
      <c r="Q9" s="92"/>
      <c r="R9" s="3"/>
      <c r="S9" s="3"/>
      <c r="T9" s="3"/>
      <c r="U9" s="3"/>
    </row>
    <row r="10" spans="2:872" ht="15" customHeight="1" x14ac:dyDescent="0.25">
      <c r="B10" s="8" t="s">
        <v>13</v>
      </c>
      <c r="C10" s="9">
        <v>671</v>
      </c>
      <c r="D10" s="49" t="s">
        <v>18</v>
      </c>
      <c r="E10" s="10" t="s">
        <v>9</v>
      </c>
      <c r="F10" s="146">
        <v>985</v>
      </c>
      <c r="G10" s="141">
        <v>1</v>
      </c>
      <c r="H10" s="141">
        <v>0</v>
      </c>
      <c r="I10" s="142">
        <f t="shared" si="2"/>
        <v>985</v>
      </c>
      <c r="J10" s="143">
        <f t="shared" si="3"/>
        <v>0</v>
      </c>
      <c r="K10" s="144"/>
      <c r="L10" s="145"/>
      <c r="M10" s="21" t="s">
        <v>10</v>
      </c>
      <c r="N10" s="14" t="s">
        <v>12</v>
      </c>
      <c r="O10" s="199"/>
      <c r="P10" s="238"/>
      <c r="Q10" s="92"/>
      <c r="R10" s="3"/>
      <c r="S10" s="3"/>
      <c r="T10" s="3"/>
      <c r="U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</row>
    <row r="11" spans="2:872" ht="15" customHeight="1" x14ac:dyDescent="0.25">
      <c r="B11" s="8" t="s">
        <v>13</v>
      </c>
      <c r="C11" s="9" t="s">
        <v>157</v>
      </c>
      <c r="D11" s="13" t="s">
        <v>158</v>
      </c>
      <c r="E11" s="10" t="s">
        <v>9</v>
      </c>
      <c r="F11" s="146">
        <v>3200</v>
      </c>
      <c r="G11" s="141">
        <v>1</v>
      </c>
      <c r="H11" s="141">
        <v>0</v>
      </c>
      <c r="I11" s="142">
        <f t="shared" si="2"/>
        <v>3200</v>
      </c>
      <c r="J11" s="143">
        <f t="shared" si="3"/>
        <v>0</v>
      </c>
      <c r="K11" s="144"/>
      <c r="L11" s="145"/>
      <c r="M11" s="21" t="s">
        <v>10</v>
      </c>
      <c r="N11" s="14" t="s">
        <v>12</v>
      </c>
      <c r="O11" s="199"/>
      <c r="P11" s="238"/>
      <c r="Q11" s="92"/>
      <c r="R11" s="3"/>
      <c r="S11" s="3"/>
      <c r="T11" s="3"/>
      <c r="U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</row>
    <row r="12" spans="2:872" ht="15" customHeight="1" x14ac:dyDescent="0.25">
      <c r="B12" s="8" t="s">
        <v>13</v>
      </c>
      <c r="C12" s="9" t="s">
        <v>19</v>
      </c>
      <c r="D12" s="13" t="s">
        <v>159</v>
      </c>
      <c r="E12" s="10" t="s">
        <v>9</v>
      </c>
      <c r="F12" s="146">
        <v>600</v>
      </c>
      <c r="G12" s="141">
        <v>1</v>
      </c>
      <c r="H12" s="141">
        <v>0</v>
      </c>
      <c r="I12" s="142">
        <f t="shared" si="2"/>
        <v>600</v>
      </c>
      <c r="J12" s="143">
        <f t="shared" si="3"/>
        <v>0</v>
      </c>
      <c r="K12" s="144"/>
      <c r="L12" s="145"/>
      <c r="M12" s="21" t="s">
        <v>10</v>
      </c>
      <c r="N12" s="14" t="s">
        <v>12</v>
      </c>
      <c r="O12" s="199"/>
      <c r="P12" s="238"/>
      <c r="Q12" s="92"/>
      <c r="R12" s="3"/>
      <c r="S12" s="3"/>
      <c r="T12" s="3"/>
      <c r="U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</row>
    <row r="13" spans="2:872" ht="24.95" customHeight="1" thickBot="1" x14ac:dyDescent="0.3">
      <c r="B13" s="11" t="s">
        <v>36</v>
      </c>
      <c r="C13" s="12" t="s">
        <v>37</v>
      </c>
      <c r="D13" s="49" t="s">
        <v>38</v>
      </c>
      <c r="E13" s="13" t="s">
        <v>9</v>
      </c>
      <c r="F13" s="146">
        <v>6120</v>
      </c>
      <c r="G13" s="141">
        <v>1</v>
      </c>
      <c r="H13" s="141">
        <v>0</v>
      </c>
      <c r="I13" s="142">
        <f t="shared" si="2"/>
        <v>6120</v>
      </c>
      <c r="J13" s="143">
        <f t="shared" si="3"/>
        <v>0</v>
      </c>
      <c r="K13" s="144"/>
      <c r="L13" s="145"/>
      <c r="M13" s="21" t="s">
        <v>16</v>
      </c>
      <c r="N13" s="14" t="s">
        <v>12</v>
      </c>
      <c r="O13" s="199"/>
      <c r="P13" s="238"/>
      <c r="Q13" s="92"/>
      <c r="R13" s="3"/>
      <c r="S13" s="3"/>
      <c r="T13" s="3"/>
      <c r="U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</row>
    <row r="14" spans="2:872" ht="16.5" customHeight="1" thickTop="1" x14ac:dyDescent="0.25">
      <c r="B14" s="228" t="s">
        <v>20</v>
      </c>
      <c r="C14" s="234" t="s">
        <v>22</v>
      </c>
      <c r="D14" s="230" t="s">
        <v>21</v>
      </c>
      <c r="E14" s="15" t="s">
        <v>220</v>
      </c>
      <c r="F14" s="147">
        <v>5600</v>
      </c>
      <c r="G14" s="148">
        <v>1</v>
      </c>
      <c r="H14" s="148">
        <v>0</v>
      </c>
      <c r="I14" s="149"/>
      <c r="J14" s="150"/>
      <c r="K14" s="151">
        <f t="shared" si="0"/>
        <v>5600</v>
      </c>
      <c r="L14" s="152">
        <f t="shared" si="1"/>
        <v>0</v>
      </c>
      <c r="M14" s="208" t="s">
        <v>10</v>
      </c>
      <c r="N14" s="208" t="s">
        <v>12</v>
      </c>
      <c r="O14" s="198" t="s">
        <v>228</v>
      </c>
      <c r="P14" s="238"/>
      <c r="Q14" s="92"/>
      <c r="R14" s="3"/>
      <c r="S14" s="3"/>
      <c r="T14" s="3"/>
      <c r="U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</row>
    <row r="15" spans="2:872" ht="16.5" customHeight="1" x14ac:dyDescent="0.25">
      <c r="B15" s="229"/>
      <c r="C15" s="224"/>
      <c r="D15" s="231"/>
      <c r="E15" s="7" t="s">
        <v>211</v>
      </c>
      <c r="F15" s="140">
        <v>2400</v>
      </c>
      <c r="G15" s="141">
        <v>1</v>
      </c>
      <c r="H15" s="141">
        <v>0</v>
      </c>
      <c r="I15" s="142">
        <f t="shared" si="2"/>
        <v>2400</v>
      </c>
      <c r="J15" s="143">
        <f t="shared" si="3"/>
        <v>0</v>
      </c>
      <c r="K15" s="144"/>
      <c r="L15" s="145"/>
      <c r="M15" s="224"/>
      <c r="N15" s="224"/>
      <c r="O15" s="218"/>
      <c r="P15" s="238"/>
      <c r="Q15" s="92"/>
      <c r="R15" s="3"/>
      <c r="S15" s="3"/>
      <c r="T15" s="3"/>
      <c r="U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</row>
    <row r="16" spans="2:872" ht="16.5" customHeight="1" x14ac:dyDescent="0.25">
      <c r="B16" s="71" t="s">
        <v>135</v>
      </c>
      <c r="C16" s="17" t="s">
        <v>134</v>
      </c>
      <c r="D16" s="16" t="s">
        <v>136</v>
      </c>
      <c r="E16" s="7" t="s">
        <v>9</v>
      </c>
      <c r="F16" s="140">
        <v>800</v>
      </c>
      <c r="G16" s="153">
        <v>0</v>
      </c>
      <c r="H16" s="153">
        <v>1</v>
      </c>
      <c r="I16" s="154">
        <f t="shared" si="2"/>
        <v>0</v>
      </c>
      <c r="J16" s="155">
        <f t="shared" si="3"/>
        <v>800</v>
      </c>
      <c r="K16" s="156"/>
      <c r="L16" s="157"/>
      <c r="M16" s="120" t="s">
        <v>10</v>
      </c>
      <c r="N16" s="120" t="s">
        <v>12</v>
      </c>
      <c r="O16" s="218"/>
      <c r="P16" s="238"/>
      <c r="Q16" s="92"/>
      <c r="R16" s="3"/>
      <c r="S16" s="3"/>
      <c r="T16" s="3"/>
      <c r="U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</row>
    <row r="17" spans="2:872" ht="16.5" customHeight="1" x14ac:dyDescent="0.25">
      <c r="B17" s="201" t="s">
        <v>138</v>
      </c>
      <c r="C17" s="235" t="s">
        <v>137</v>
      </c>
      <c r="D17" s="209" t="s">
        <v>175</v>
      </c>
      <c r="E17" s="10" t="s">
        <v>218</v>
      </c>
      <c r="F17" s="146">
        <v>950</v>
      </c>
      <c r="G17" s="141">
        <v>0</v>
      </c>
      <c r="H17" s="141">
        <v>1</v>
      </c>
      <c r="I17" s="142">
        <f t="shared" si="2"/>
        <v>0</v>
      </c>
      <c r="J17" s="143">
        <f t="shared" si="3"/>
        <v>950</v>
      </c>
      <c r="K17" s="144"/>
      <c r="L17" s="145"/>
      <c r="M17" s="205" t="s">
        <v>10</v>
      </c>
      <c r="N17" s="205" t="s">
        <v>12</v>
      </c>
      <c r="O17" s="218"/>
      <c r="P17" s="238"/>
      <c r="Q17" s="92"/>
      <c r="R17" s="3"/>
      <c r="S17" s="3"/>
      <c r="T17" s="3"/>
      <c r="U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</row>
    <row r="18" spans="2:872" x14ac:dyDescent="0.25">
      <c r="B18" s="202"/>
      <c r="C18" s="236"/>
      <c r="D18" s="214"/>
      <c r="E18" s="10" t="s">
        <v>208</v>
      </c>
      <c r="F18" s="146">
        <v>950</v>
      </c>
      <c r="G18" s="141">
        <v>0</v>
      </c>
      <c r="H18" s="141">
        <v>1</v>
      </c>
      <c r="I18" s="142"/>
      <c r="J18" s="143"/>
      <c r="K18" s="144">
        <f t="shared" si="0"/>
        <v>0</v>
      </c>
      <c r="L18" s="145">
        <f t="shared" si="1"/>
        <v>950</v>
      </c>
      <c r="M18" s="206"/>
      <c r="N18" s="206"/>
      <c r="O18" s="218"/>
      <c r="P18" s="238"/>
      <c r="Q18" s="92"/>
      <c r="R18" s="3"/>
      <c r="S18" s="3"/>
      <c r="T18" s="3"/>
      <c r="U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</row>
    <row r="19" spans="2:872" ht="15" customHeight="1" x14ac:dyDescent="0.25">
      <c r="B19" s="44" t="s">
        <v>138</v>
      </c>
      <c r="C19" s="12" t="s">
        <v>137</v>
      </c>
      <c r="D19" s="19" t="s">
        <v>176</v>
      </c>
      <c r="E19" s="20" t="s">
        <v>9</v>
      </c>
      <c r="F19" s="158">
        <v>800</v>
      </c>
      <c r="G19" s="141">
        <v>1</v>
      </c>
      <c r="H19" s="141">
        <v>0</v>
      </c>
      <c r="I19" s="142">
        <f t="shared" si="2"/>
        <v>800</v>
      </c>
      <c r="J19" s="143">
        <f t="shared" si="3"/>
        <v>0</v>
      </c>
      <c r="K19" s="144"/>
      <c r="L19" s="145"/>
      <c r="M19" s="21" t="s">
        <v>10</v>
      </c>
      <c r="N19" s="21" t="s">
        <v>12</v>
      </c>
      <c r="O19" s="218"/>
      <c r="P19" s="238"/>
      <c r="Q19" s="92"/>
      <c r="R19" s="3"/>
      <c r="S19" s="3"/>
      <c r="T19" s="3"/>
      <c r="U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</row>
    <row r="20" spans="2:872" ht="16.5" customHeight="1" x14ac:dyDescent="0.25">
      <c r="B20" s="201" t="s">
        <v>138</v>
      </c>
      <c r="C20" s="235" t="s">
        <v>139</v>
      </c>
      <c r="D20" s="209" t="s">
        <v>177</v>
      </c>
      <c r="E20" s="22" t="s">
        <v>218</v>
      </c>
      <c r="F20" s="158">
        <v>115</v>
      </c>
      <c r="G20" s="141">
        <v>0</v>
      </c>
      <c r="H20" s="141">
        <v>1</v>
      </c>
      <c r="I20" s="142">
        <f t="shared" si="2"/>
        <v>0</v>
      </c>
      <c r="J20" s="143">
        <f t="shared" si="3"/>
        <v>115</v>
      </c>
      <c r="K20" s="144"/>
      <c r="L20" s="145"/>
      <c r="M20" s="205" t="s">
        <v>10</v>
      </c>
      <c r="N20" s="205" t="s">
        <v>12</v>
      </c>
      <c r="O20" s="218"/>
      <c r="P20" s="238"/>
      <c r="Q20" s="92"/>
      <c r="R20" s="3"/>
      <c r="S20" s="3"/>
      <c r="T20" s="3"/>
      <c r="U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</row>
    <row r="21" spans="2:872" ht="16.5" customHeight="1" x14ac:dyDescent="0.25">
      <c r="B21" s="202"/>
      <c r="C21" s="236"/>
      <c r="D21" s="214"/>
      <c r="E21" s="10" t="s">
        <v>208</v>
      </c>
      <c r="F21" s="158">
        <v>115</v>
      </c>
      <c r="G21" s="141">
        <v>0</v>
      </c>
      <c r="H21" s="141">
        <v>1</v>
      </c>
      <c r="I21" s="142"/>
      <c r="J21" s="143"/>
      <c r="K21" s="144">
        <f t="shared" si="0"/>
        <v>0</v>
      </c>
      <c r="L21" s="145">
        <f t="shared" si="1"/>
        <v>115</v>
      </c>
      <c r="M21" s="206"/>
      <c r="N21" s="206"/>
      <c r="O21" s="218"/>
      <c r="P21" s="238"/>
      <c r="Q21" s="92"/>
      <c r="R21" s="3"/>
      <c r="S21" s="3"/>
      <c r="T21" s="3"/>
      <c r="U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</row>
    <row r="22" spans="2:872" ht="16.5" customHeight="1" x14ac:dyDescent="0.25">
      <c r="B22" s="201" t="s">
        <v>138</v>
      </c>
      <c r="C22" s="235" t="s">
        <v>137</v>
      </c>
      <c r="D22" s="209" t="s">
        <v>178</v>
      </c>
      <c r="E22" s="22" t="s">
        <v>223</v>
      </c>
      <c r="F22" s="158">
        <v>184</v>
      </c>
      <c r="G22" s="141">
        <v>0</v>
      </c>
      <c r="H22" s="141">
        <v>1</v>
      </c>
      <c r="I22" s="142">
        <f t="shared" si="2"/>
        <v>0</v>
      </c>
      <c r="J22" s="143">
        <f t="shared" si="3"/>
        <v>184</v>
      </c>
      <c r="K22" s="144"/>
      <c r="L22" s="145"/>
      <c r="M22" s="205" t="s">
        <v>10</v>
      </c>
      <c r="N22" s="120" t="s">
        <v>12</v>
      </c>
      <c r="O22" s="218"/>
      <c r="P22" s="238"/>
      <c r="Q22" s="92"/>
      <c r="R22" s="3"/>
      <c r="S22" s="3"/>
      <c r="T22" s="3"/>
      <c r="U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</row>
    <row r="23" spans="2:872" x14ac:dyDescent="0.25">
      <c r="B23" s="202"/>
      <c r="C23" s="236"/>
      <c r="D23" s="214"/>
      <c r="E23" s="22" t="s">
        <v>207</v>
      </c>
      <c r="F23" s="158">
        <v>46</v>
      </c>
      <c r="G23" s="141">
        <v>0</v>
      </c>
      <c r="H23" s="141">
        <v>1</v>
      </c>
      <c r="I23" s="142"/>
      <c r="J23" s="143"/>
      <c r="K23" s="144">
        <f t="shared" si="0"/>
        <v>0</v>
      </c>
      <c r="L23" s="145">
        <f t="shared" si="1"/>
        <v>46</v>
      </c>
      <c r="M23" s="206"/>
      <c r="N23" s="120" t="s">
        <v>12</v>
      </c>
      <c r="O23" s="218"/>
      <c r="P23" s="238"/>
      <c r="Q23" s="92"/>
      <c r="R23" s="3"/>
      <c r="S23" s="3"/>
      <c r="T23" s="3"/>
      <c r="U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</row>
    <row r="24" spans="2:872" ht="15" customHeight="1" x14ac:dyDescent="0.25">
      <c r="B24" s="44" t="s">
        <v>140</v>
      </c>
      <c r="C24" s="12" t="s">
        <v>142</v>
      </c>
      <c r="D24" s="19" t="s">
        <v>143</v>
      </c>
      <c r="E24" s="20" t="s">
        <v>9</v>
      </c>
      <c r="F24" s="158">
        <v>500</v>
      </c>
      <c r="G24" s="141">
        <v>1</v>
      </c>
      <c r="H24" s="141">
        <v>0</v>
      </c>
      <c r="I24" s="142">
        <f t="shared" si="2"/>
        <v>500</v>
      </c>
      <c r="J24" s="143">
        <f t="shared" si="3"/>
        <v>0</v>
      </c>
      <c r="K24" s="144"/>
      <c r="L24" s="145"/>
      <c r="M24" s="21" t="s">
        <v>10</v>
      </c>
      <c r="N24" s="120" t="s">
        <v>12</v>
      </c>
      <c r="O24" s="218"/>
      <c r="P24" s="238"/>
      <c r="Q24" s="92"/>
      <c r="R24" s="3"/>
      <c r="S24" s="3"/>
      <c r="T24" s="3"/>
      <c r="U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</row>
    <row r="25" spans="2:872" ht="15" customHeight="1" x14ac:dyDescent="0.25">
      <c r="B25" s="72" t="s">
        <v>141</v>
      </c>
      <c r="C25" s="12" t="s">
        <v>144</v>
      </c>
      <c r="D25" s="24" t="s">
        <v>145</v>
      </c>
      <c r="E25" s="20" t="s">
        <v>9</v>
      </c>
      <c r="F25" s="146">
        <v>3800</v>
      </c>
      <c r="G25" s="141">
        <v>1</v>
      </c>
      <c r="H25" s="141">
        <v>0</v>
      </c>
      <c r="I25" s="142">
        <f t="shared" si="2"/>
        <v>3800</v>
      </c>
      <c r="J25" s="143">
        <f t="shared" si="3"/>
        <v>0</v>
      </c>
      <c r="K25" s="144"/>
      <c r="L25" s="145"/>
      <c r="M25" s="21" t="s">
        <v>10</v>
      </c>
      <c r="N25" s="21" t="s">
        <v>12</v>
      </c>
      <c r="O25" s="218"/>
      <c r="P25" s="238"/>
      <c r="Q25" s="92"/>
      <c r="R25" s="3"/>
      <c r="S25" s="3"/>
      <c r="T25" s="3"/>
      <c r="U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</row>
    <row r="26" spans="2:872" ht="15" customHeight="1" x14ac:dyDescent="0.25">
      <c r="B26" s="44" t="s">
        <v>170</v>
      </c>
      <c r="C26" s="12" t="s">
        <v>174</v>
      </c>
      <c r="D26" s="19" t="s">
        <v>173</v>
      </c>
      <c r="E26" s="10" t="s">
        <v>9</v>
      </c>
      <c r="F26" s="146">
        <v>410</v>
      </c>
      <c r="G26" s="141">
        <v>1</v>
      </c>
      <c r="H26" s="141">
        <v>0</v>
      </c>
      <c r="I26" s="142">
        <f t="shared" si="2"/>
        <v>410</v>
      </c>
      <c r="J26" s="143">
        <f t="shared" si="3"/>
        <v>0</v>
      </c>
      <c r="K26" s="144"/>
      <c r="L26" s="145"/>
      <c r="M26" s="21" t="s">
        <v>10</v>
      </c>
      <c r="N26" s="21" t="s">
        <v>12</v>
      </c>
      <c r="O26" s="218"/>
      <c r="P26" s="238"/>
      <c r="Q26" s="92"/>
      <c r="R26" s="3"/>
      <c r="S26" s="3"/>
      <c r="T26" s="3"/>
      <c r="U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</row>
    <row r="27" spans="2:872" s="66" customFormat="1" ht="15.75" thickBot="1" x14ac:dyDescent="0.3">
      <c r="B27" s="72" t="s">
        <v>170</v>
      </c>
      <c r="C27" s="9" t="s">
        <v>172</v>
      </c>
      <c r="D27" s="13" t="s">
        <v>171</v>
      </c>
      <c r="E27" s="10" t="s">
        <v>9</v>
      </c>
      <c r="F27" s="159">
        <v>200</v>
      </c>
      <c r="G27" s="160">
        <v>0</v>
      </c>
      <c r="H27" s="160">
        <v>1</v>
      </c>
      <c r="I27" s="142">
        <f t="shared" ref="I27:I93" si="4">F27*G27</f>
        <v>0</v>
      </c>
      <c r="J27" s="143">
        <f t="shared" ref="J27:J93" si="5">F27*H27</f>
        <v>200</v>
      </c>
      <c r="K27" s="144"/>
      <c r="L27" s="145"/>
      <c r="M27" s="21" t="s">
        <v>10</v>
      </c>
      <c r="N27" s="21" t="s">
        <v>12</v>
      </c>
      <c r="O27" s="218"/>
      <c r="P27" s="238"/>
      <c r="Q27" s="94"/>
      <c r="R27" s="65"/>
      <c r="S27" s="65"/>
      <c r="T27" s="65"/>
      <c r="U27" s="65"/>
      <c r="ADW27" s="65"/>
      <c r="ADX27" s="65"/>
      <c r="ADY27" s="65"/>
      <c r="ADZ27" s="65"/>
      <c r="AEA27" s="65"/>
      <c r="AEB27" s="65"/>
      <c r="AEC27" s="65"/>
      <c r="AED27" s="65"/>
      <c r="AEE27" s="65"/>
      <c r="AEF27" s="65"/>
      <c r="AEG27" s="65"/>
      <c r="AEH27" s="65"/>
      <c r="AEI27" s="65"/>
      <c r="AEJ27" s="65"/>
      <c r="AEK27" s="65"/>
      <c r="AEL27" s="65"/>
      <c r="AEM27" s="65"/>
      <c r="AEN27" s="65"/>
      <c r="AEO27" s="65"/>
      <c r="AEP27" s="65"/>
      <c r="AEQ27" s="65"/>
      <c r="AER27" s="65"/>
      <c r="AES27" s="65"/>
      <c r="AET27" s="65"/>
      <c r="AEU27" s="65"/>
      <c r="AEV27" s="65"/>
      <c r="AEW27" s="65"/>
      <c r="AEX27" s="65"/>
      <c r="AEY27" s="65"/>
      <c r="AEZ27" s="65"/>
      <c r="AFA27" s="65"/>
      <c r="AFB27" s="65"/>
      <c r="AFC27" s="65"/>
      <c r="AFD27" s="65"/>
      <c r="AFE27" s="65"/>
      <c r="AFF27" s="65"/>
      <c r="AFG27" s="65"/>
      <c r="AFH27" s="65"/>
      <c r="AFI27" s="65"/>
      <c r="AFJ27" s="65"/>
      <c r="AFK27" s="65"/>
      <c r="AFL27" s="65"/>
      <c r="AFM27" s="65"/>
      <c r="AFN27" s="65"/>
      <c r="AFO27" s="65"/>
      <c r="AFP27" s="65"/>
      <c r="AFQ27" s="65"/>
      <c r="AFR27" s="65"/>
      <c r="AFS27" s="65"/>
      <c r="AFT27" s="65"/>
      <c r="AFU27" s="65"/>
      <c r="AFV27" s="65"/>
      <c r="AFW27" s="65"/>
      <c r="AFX27" s="65"/>
      <c r="AFY27" s="65"/>
      <c r="AFZ27" s="65"/>
      <c r="AGA27" s="65"/>
      <c r="AGB27" s="65"/>
      <c r="AGC27" s="65"/>
      <c r="AGD27" s="65"/>
      <c r="AGE27" s="65"/>
      <c r="AGF27" s="65"/>
      <c r="AGG27" s="65"/>
      <c r="AGH27" s="65"/>
      <c r="AGI27" s="65"/>
      <c r="AGJ27" s="65"/>
      <c r="AGK27" s="65"/>
      <c r="AGL27" s="65"/>
      <c r="AGM27" s="65"/>
      <c r="AGN27" s="65"/>
    </row>
    <row r="28" spans="2:872" s="66" customFormat="1" ht="15.75" thickTop="1" x14ac:dyDescent="0.25">
      <c r="B28" s="113"/>
      <c r="C28" s="114"/>
      <c r="D28" s="80" t="s">
        <v>83</v>
      </c>
      <c r="E28" s="64" t="s">
        <v>202</v>
      </c>
      <c r="F28" s="161">
        <v>1250</v>
      </c>
      <c r="G28" s="162">
        <v>0.5</v>
      </c>
      <c r="H28" s="162">
        <v>0.5</v>
      </c>
      <c r="I28" s="102">
        <v>625</v>
      </c>
      <c r="J28" s="105">
        <v>625</v>
      </c>
      <c r="K28" s="108"/>
      <c r="L28" s="111"/>
      <c r="M28" s="163" t="s">
        <v>10</v>
      </c>
      <c r="N28" s="163" t="s">
        <v>12</v>
      </c>
      <c r="O28" s="117"/>
      <c r="P28" s="238"/>
      <c r="Q28" s="94"/>
      <c r="R28" s="65"/>
      <c r="S28" s="65"/>
      <c r="T28" s="65"/>
      <c r="U28" s="65"/>
      <c r="ADW28" s="65"/>
      <c r="ADX28" s="65"/>
      <c r="ADY28" s="65"/>
      <c r="ADZ28" s="65"/>
      <c r="AEA28" s="65"/>
      <c r="AEB28" s="65"/>
      <c r="AEC28" s="65"/>
      <c r="AED28" s="65"/>
      <c r="AEE28" s="65"/>
      <c r="AEF28" s="65"/>
      <c r="AEG28" s="65"/>
      <c r="AEH28" s="65"/>
      <c r="AEI28" s="65"/>
      <c r="AEJ28" s="65"/>
      <c r="AEK28" s="65"/>
      <c r="AEL28" s="65"/>
      <c r="AEM28" s="65"/>
      <c r="AEN28" s="65"/>
      <c r="AEO28" s="65"/>
      <c r="AEP28" s="65"/>
      <c r="AEQ28" s="65"/>
      <c r="AER28" s="65"/>
      <c r="AES28" s="65"/>
      <c r="AET28" s="65"/>
      <c r="AEU28" s="65"/>
      <c r="AEV28" s="65"/>
      <c r="AEW28" s="65"/>
      <c r="AEX28" s="65"/>
      <c r="AEY28" s="65"/>
      <c r="AEZ28" s="65"/>
      <c r="AFA28" s="65"/>
      <c r="AFB28" s="65"/>
      <c r="AFC28" s="65"/>
      <c r="AFD28" s="65"/>
      <c r="AFE28" s="65"/>
      <c r="AFF28" s="65"/>
      <c r="AFG28" s="65"/>
      <c r="AFH28" s="65"/>
      <c r="AFI28" s="65"/>
      <c r="AFJ28" s="65"/>
      <c r="AFK28" s="65"/>
      <c r="AFL28" s="65"/>
      <c r="AFM28" s="65"/>
      <c r="AFN28" s="65"/>
      <c r="AFO28" s="65"/>
      <c r="AFP28" s="65"/>
      <c r="AFQ28" s="65"/>
      <c r="AFR28" s="65"/>
      <c r="AFS28" s="65"/>
      <c r="AFT28" s="65"/>
      <c r="AFU28" s="65"/>
      <c r="AFV28" s="65"/>
      <c r="AFW28" s="65"/>
      <c r="AFX28" s="65"/>
      <c r="AFY28" s="65"/>
      <c r="AFZ28" s="65"/>
      <c r="AGA28" s="65"/>
      <c r="AGB28" s="65"/>
      <c r="AGC28" s="65"/>
      <c r="AGD28" s="65"/>
      <c r="AGE28" s="65"/>
      <c r="AGF28" s="65"/>
      <c r="AGG28" s="65"/>
      <c r="AGH28" s="65"/>
      <c r="AGI28" s="65"/>
      <c r="AGJ28" s="65"/>
      <c r="AGK28" s="65"/>
      <c r="AGL28" s="65"/>
      <c r="AGM28" s="65"/>
      <c r="AGN28" s="65"/>
    </row>
    <row r="29" spans="2:872" ht="15.75" thickBot="1" x14ac:dyDescent="0.3">
      <c r="B29" s="115"/>
      <c r="C29" s="116"/>
      <c r="D29" s="81" t="s">
        <v>83</v>
      </c>
      <c r="E29" s="67" t="s">
        <v>208</v>
      </c>
      <c r="F29" s="164">
        <v>1250</v>
      </c>
      <c r="G29" s="165">
        <v>0.5</v>
      </c>
      <c r="H29" s="165">
        <v>0.5</v>
      </c>
      <c r="I29" s="103"/>
      <c r="J29" s="106"/>
      <c r="K29" s="109">
        <v>625</v>
      </c>
      <c r="L29" s="112">
        <v>625</v>
      </c>
      <c r="M29" s="166" t="s">
        <v>10</v>
      </c>
      <c r="N29" s="166" t="s">
        <v>12</v>
      </c>
      <c r="O29" s="118"/>
      <c r="P29" s="238"/>
      <c r="Q29" s="92"/>
      <c r="R29" s="3"/>
      <c r="S29" s="3"/>
      <c r="T29" s="3"/>
      <c r="U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</row>
    <row r="30" spans="2:872" s="122" customFormat="1" ht="15.75" thickBot="1" x14ac:dyDescent="0.3">
      <c r="B30" s="130"/>
      <c r="C30" s="131"/>
      <c r="D30" s="132" t="s">
        <v>231</v>
      </c>
      <c r="E30" s="133"/>
      <c r="F30" s="167">
        <f>SUM(F4:F29)</f>
        <v>58344</v>
      </c>
      <c r="G30" s="168"/>
      <c r="H30" s="168"/>
      <c r="I30" s="125">
        <f>SUM(I4:I29)</f>
        <v>43909</v>
      </c>
      <c r="J30" s="126">
        <f t="shared" ref="J30:L30" si="6">SUM(J4:J29)</f>
        <v>5394</v>
      </c>
      <c r="K30" s="127">
        <f t="shared" si="6"/>
        <v>6225</v>
      </c>
      <c r="L30" s="128">
        <f t="shared" si="6"/>
        <v>2816</v>
      </c>
      <c r="M30" s="169">
        <f>F30-F6-F7-F8-F13</f>
        <v>31769</v>
      </c>
      <c r="N30" s="170"/>
      <c r="O30" s="129"/>
      <c r="P30" s="239"/>
      <c r="Q30" s="123"/>
      <c r="R30" s="124"/>
      <c r="S30" s="124"/>
      <c r="T30" s="124"/>
      <c r="U30" s="124"/>
      <c r="ADW30" s="124"/>
      <c r="ADX30" s="124"/>
      <c r="ADY30" s="124"/>
      <c r="ADZ30" s="124"/>
      <c r="AEA30" s="124"/>
      <c r="AEB30" s="124"/>
      <c r="AEC30" s="124"/>
      <c r="AED30" s="124"/>
      <c r="AEE30" s="124"/>
      <c r="AEF30" s="124"/>
      <c r="AEG30" s="124"/>
      <c r="AEH30" s="124"/>
      <c r="AEI30" s="124"/>
      <c r="AEJ30" s="124"/>
      <c r="AEK30" s="124"/>
      <c r="AEL30" s="124"/>
      <c r="AEM30" s="124"/>
      <c r="AEN30" s="124"/>
      <c r="AEO30" s="124"/>
      <c r="AEP30" s="124"/>
      <c r="AEQ30" s="124"/>
      <c r="AER30" s="124"/>
      <c r="AES30" s="124"/>
      <c r="AET30" s="124"/>
      <c r="AEU30" s="124"/>
      <c r="AEV30" s="124"/>
      <c r="AEW30" s="124"/>
      <c r="AEX30" s="124"/>
      <c r="AEY30" s="124"/>
      <c r="AEZ30" s="124"/>
      <c r="AFA30" s="124"/>
      <c r="AFB30" s="124"/>
      <c r="AFC30" s="124"/>
      <c r="AFD30" s="124"/>
      <c r="AFE30" s="124"/>
      <c r="AFF30" s="124"/>
      <c r="AFG30" s="124"/>
      <c r="AFH30" s="124"/>
      <c r="AFI30" s="124"/>
      <c r="AFJ30" s="124"/>
      <c r="AFK30" s="124"/>
      <c r="AFL30" s="124"/>
      <c r="AFM30" s="124"/>
      <c r="AFN30" s="124"/>
      <c r="AFO30" s="124"/>
      <c r="AFP30" s="124"/>
      <c r="AFQ30" s="124"/>
      <c r="AFR30" s="124"/>
      <c r="AFS30" s="124"/>
      <c r="AFT30" s="124"/>
      <c r="AFU30" s="124"/>
      <c r="AFV30" s="124"/>
      <c r="AFW30" s="124"/>
      <c r="AFX30" s="124"/>
      <c r="AFY30" s="124"/>
      <c r="AFZ30" s="124"/>
      <c r="AGA30" s="124"/>
      <c r="AGB30" s="124"/>
      <c r="AGC30" s="124"/>
      <c r="AGD30" s="124"/>
      <c r="AGE30" s="124"/>
      <c r="AGF30" s="124"/>
      <c r="AGG30" s="124"/>
      <c r="AGH30" s="124"/>
      <c r="AGI30" s="124"/>
      <c r="AGJ30" s="124"/>
      <c r="AGK30" s="124"/>
      <c r="AGL30" s="124"/>
      <c r="AGM30" s="124"/>
      <c r="AGN30" s="124"/>
    </row>
    <row r="31" spans="2:872" x14ac:dyDescent="0.25">
      <c r="B31" s="28" t="s">
        <v>106</v>
      </c>
      <c r="C31" s="29" t="s">
        <v>110</v>
      </c>
      <c r="D31" s="16" t="s">
        <v>114</v>
      </c>
      <c r="E31" s="7" t="s">
        <v>9</v>
      </c>
      <c r="F31" s="140">
        <v>4000</v>
      </c>
      <c r="G31" s="153">
        <v>1</v>
      </c>
      <c r="H31" s="153">
        <v>0</v>
      </c>
      <c r="I31" s="154">
        <f t="shared" si="4"/>
        <v>4000</v>
      </c>
      <c r="J31" s="155">
        <f t="shared" si="5"/>
        <v>0</v>
      </c>
      <c r="K31" s="156"/>
      <c r="L31" s="157"/>
      <c r="M31" s="120" t="s">
        <v>10</v>
      </c>
      <c r="N31" s="120" t="s">
        <v>12</v>
      </c>
      <c r="O31" s="199" t="s">
        <v>227</v>
      </c>
      <c r="P31" s="237">
        <v>2</v>
      </c>
      <c r="Q31" s="92"/>
      <c r="R31" s="3"/>
      <c r="S31" s="3"/>
      <c r="T31" s="3"/>
      <c r="U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</row>
    <row r="32" spans="2:872" x14ac:dyDescent="0.25">
      <c r="B32" s="8" t="s">
        <v>106</v>
      </c>
      <c r="C32" s="9" t="s">
        <v>110</v>
      </c>
      <c r="D32" s="13" t="s">
        <v>156</v>
      </c>
      <c r="E32" s="10" t="s">
        <v>9</v>
      </c>
      <c r="F32" s="146">
        <v>4000</v>
      </c>
      <c r="G32" s="141">
        <v>0</v>
      </c>
      <c r="H32" s="141">
        <v>1</v>
      </c>
      <c r="I32" s="142">
        <f t="shared" si="4"/>
        <v>0</v>
      </c>
      <c r="J32" s="143">
        <f t="shared" si="5"/>
        <v>4000</v>
      </c>
      <c r="K32" s="144"/>
      <c r="L32" s="145"/>
      <c r="M32" s="21" t="s">
        <v>10</v>
      </c>
      <c r="N32" s="33" t="s">
        <v>12</v>
      </c>
      <c r="O32" s="199"/>
      <c r="P32" s="238"/>
      <c r="Q32" s="92"/>
      <c r="R32" s="3"/>
      <c r="S32" s="3"/>
      <c r="T32" s="3"/>
      <c r="U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</row>
    <row r="33" spans="2:872" x14ac:dyDescent="0.25">
      <c r="B33" s="8" t="s">
        <v>106</v>
      </c>
      <c r="C33" s="9" t="s">
        <v>110</v>
      </c>
      <c r="D33" s="13" t="s">
        <v>115</v>
      </c>
      <c r="E33" s="10" t="s">
        <v>9</v>
      </c>
      <c r="F33" s="146">
        <v>4500</v>
      </c>
      <c r="G33" s="141">
        <v>0</v>
      </c>
      <c r="H33" s="141">
        <v>1</v>
      </c>
      <c r="I33" s="142">
        <f t="shared" si="4"/>
        <v>0</v>
      </c>
      <c r="J33" s="143">
        <f t="shared" si="5"/>
        <v>4500</v>
      </c>
      <c r="K33" s="144"/>
      <c r="L33" s="145"/>
      <c r="M33" s="21" t="s">
        <v>10</v>
      </c>
      <c r="N33" s="33" t="s">
        <v>12</v>
      </c>
      <c r="O33" s="199"/>
      <c r="P33" s="238"/>
      <c r="Q33" s="92"/>
      <c r="R33" s="3"/>
      <c r="S33" s="3"/>
      <c r="T33" s="3"/>
      <c r="U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</row>
    <row r="34" spans="2:872" x14ac:dyDescent="0.25">
      <c r="B34" s="8" t="s">
        <v>107</v>
      </c>
      <c r="C34" s="9" t="s">
        <v>111</v>
      </c>
      <c r="D34" s="13" t="s">
        <v>116</v>
      </c>
      <c r="E34" s="10" t="s">
        <v>9</v>
      </c>
      <c r="F34" s="146">
        <v>2250</v>
      </c>
      <c r="G34" s="141">
        <v>0</v>
      </c>
      <c r="H34" s="141">
        <v>1</v>
      </c>
      <c r="I34" s="142">
        <f t="shared" si="4"/>
        <v>0</v>
      </c>
      <c r="J34" s="143">
        <f t="shared" si="5"/>
        <v>2250</v>
      </c>
      <c r="K34" s="144"/>
      <c r="L34" s="145"/>
      <c r="M34" s="21" t="s">
        <v>10</v>
      </c>
      <c r="N34" s="21" t="s">
        <v>12</v>
      </c>
      <c r="O34" s="199"/>
      <c r="P34" s="238"/>
      <c r="Q34" s="92"/>
      <c r="R34" s="3"/>
      <c r="S34" s="3"/>
      <c r="T34" s="3"/>
      <c r="U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</row>
    <row r="35" spans="2:872" x14ac:dyDescent="0.25">
      <c r="B35" s="8" t="s">
        <v>107</v>
      </c>
      <c r="C35" s="9" t="s">
        <v>111</v>
      </c>
      <c r="D35" s="13" t="s">
        <v>152</v>
      </c>
      <c r="E35" s="10" t="s">
        <v>9</v>
      </c>
      <c r="F35" s="146">
        <v>750</v>
      </c>
      <c r="G35" s="141">
        <v>0</v>
      </c>
      <c r="H35" s="141">
        <v>1</v>
      </c>
      <c r="I35" s="142">
        <f t="shared" si="4"/>
        <v>0</v>
      </c>
      <c r="J35" s="143">
        <f t="shared" si="5"/>
        <v>750</v>
      </c>
      <c r="K35" s="144"/>
      <c r="L35" s="145"/>
      <c r="M35" s="21" t="s">
        <v>10</v>
      </c>
      <c r="N35" s="33" t="s">
        <v>12</v>
      </c>
      <c r="O35" s="199"/>
      <c r="P35" s="238"/>
      <c r="Q35" s="92"/>
      <c r="R35" s="3"/>
      <c r="S35" s="3"/>
      <c r="T35" s="3"/>
      <c r="U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</row>
    <row r="36" spans="2:872" x14ac:dyDescent="0.25">
      <c r="B36" s="8" t="s">
        <v>107</v>
      </c>
      <c r="C36" s="9" t="s">
        <v>111</v>
      </c>
      <c r="D36" s="13" t="s">
        <v>117</v>
      </c>
      <c r="E36" s="10" t="s">
        <v>9</v>
      </c>
      <c r="F36" s="146">
        <v>1500</v>
      </c>
      <c r="G36" s="141">
        <v>1</v>
      </c>
      <c r="H36" s="141">
        <v>0</v>
      </c>
      <c r="I36" s="142">
        <f t="shared" si="4"/>
        <v>1500</v>
      </c>
      <c r="J36" s="143">
        <f t="shared" si="5"/>
        <v>0</v>
      </c>
      <c r="K36" s="144"/>
      <c r="L36" s="145"/>
      <c r="M36" s="21" t="s">
        <v>10</v>
      </c>
      <c r="N36" s="21" t="s">
        <v>12</v>
      </c>
      <c r="O36" s="199"/>
      <c r="P36" s="238"/>
      <c r="Q36" s="92"/>
      <c r="R36" s="3"/>
      <c r="S36" s="3"/>
      <c r="T36" s="3"/>
      <c r="U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</row>
    <row r="37" spans="2:872" ht="15.75" customHeight="1" x14ac:dyDescent="0.25">
      <c r="B37" s="25" t="s">
        <v>23</v>
      </c>
      <c r="C37" s="26" t="s">
        <v>155</v>
      </c>
      <c r="D37" s="16" t="s">
        <v>154</v>
      </c>
      <c r="E37" s="7" t="s">
        <v>9</v>
      </c>
      <c r="F37" s="140">
        <v>800</v>
      </c>
      <c r="G37" s="141">
        <v>1</v>
      </c>
      <c r="H37" s="141">
        <v>0</v>
      </c>
      <c r="I37" s="142">
        <f t="shared" si="4"/>
        <v>800</v>
      </c>
      <c r="J37" s="143">
        <f t="shared" si="5"/>
        <v>0</v>
      </c>
      <c r="K37" s="144"/>
      <c r="L37" s="145"/>
      <c r="M37" s="120" t="s">
        <v>10</v>
      </c>
      <c r="N37" s="185" t="s">
        <v>12</v>
      </c>
      <c r="O37" s="199"/>
      <c r="P37" s="238"/>
      <c r="Q37" s="92"/>
      <c r="R37" s="3"/>
      <c r="S37" s="3"/>
      <c r="T37" s="3"/>
      <c r="U37" s="3"/>
      <c r="ADW37" s="3"/>
      <c r="ADX37" s="3"/>
      <c r="ADY37" s="3"/>
      <c r="ADZ37" s="3"/>
      <c r="AEA37" s="3"/>
      <c r="AEB37" s="3"/>
      <c r="AEC37" s="3"/>
      <c r="AED37" s="3"/>
      <c r="AEE37" s="3"/>
      <c r="AEF37" s="3"/>
      <c r="AEG37" s="3"/>
      <c r="AEH37" s="3"/>
      <c r="AEI37" s="3"/>
      <c r="AEJ37" s="3"/>
      <c r="AEK37" s="3"/>
      <c r="AEL37" s="3"/>
      <c r="AEM37" s="3"/>
      <c r="AEN37" s="3"/>
      <c r="AEO37" s="3"/>
      <c r="AEP37" s="3"/>
      <c r="AEQ37" s="3"/>
      <c r="AER37" s="3"/>
      <c r="AES37" s="3"/>
      <c r="AET37" s="3"/>
      <c r="AEU37" s="3"/>
      <c r="AEV37" s="3"/>
      <c r="AEW37" s="3"/>
      <c r="AEX37" s="3"/>
      <c r="AEY37" s="3"/>
      <c r="AEZ37" s="3"/>
      <c r="AFA37" s="3"/>
      <c r="AFB37" s="3"/>
      <c r="AFC37" s="3"/>
      <c r="AFD37" s="3"/>
      <c r="AFE37" s="3"/>
      <c r="AFF37" s="3"/>
      <c r="AFG37" s="3"/>
      <c r="AFH37" s="3"/>
      <c r="AFI37" s="3"/>
      <c r="AFJ37" s="3"/>
      <c r="AFK37" s="3"/>
      <c r="AFL37" s="3"/>
      <c r="AFM37" s="3"/>
      <c r="AFN37" s="3"/>
      <c r="AFO37" s="3"/>
      <c r="AFP37" s="3"/>
      <c r="AFQ37" s="3"/>
      <c r="AFR37" s="3"/>
      <c r="AFS37" s="3"/>
      <c r="AFT37" s="3"/>
      <c r="AFU37" s="3"/>
      <c r="AFV37" s="3"/>
      <c r="AFW37" s="3"/>
      <c r="AFX37" s="3"/>
      <c r="AFY37" s="3"/>
      <c r="AFZ37" s="3"/>
      <c r="AGA37" s="3"/>
      <c r="AGB37" s="3"/>
      <c r="AGC37" s="3"/>
      <c r="AGD37" s="3"/>
      <c r="AGE37" s="3"/>
      <c r="AGF37" s="3"/>
      <c r="AGG37" s="3"/>
      <c r="AGH37" s="3"/>
      <c r="AGI37" s="3"/>
      <c r="AGJ37" s="3"/>
      <c r="AGK37" s="3"/>
      <c r="AGL37" s="3"/>
      <c r="AGM37" s="3"/>
      <c r="AGN37" s="3"/>
    </row>
    <row r="38" spans="2:872" ht="15.75" customHeight="1" x14ac:dyDescent="0.25">
      <c r="B38" s="28" t="s">
        <v>23</v>
      </c>
      <c r="C38" s="29">
        <v>2118</v>
      </c>
      <c r="D38" s="16" t="s">
        <v>53</v>
      </c>
      <c r="E38" s="7" t="s">
        <v>9</v>
      </c>
      <c r="F38" s="140">
        <v>1000</v>
      </c>
      <c r="G38" s="141">
        <v>1</v>
      </c>
      <c r="H38" s="141">
        <v>0</v>
      </c>
      <c r="I38" s="142">
        <f t="shared" si="4"/>
        <v>1000</v>
      </c>
      <c r="J38" s="143">
        <f t="shared" si="5"/>
        <v>0</v>
      </c>
      <c r="K38" s="144"/>
      <c r="L38" s="145"/>
      <c r="M38" s="120" t="s">
        <v>16</v>
      </c>
      <c r="N38" s="120" t="s">
        <v>12</v>
      </c>
      <c r="O38" s="218"/>
      <c r="P38" s="240"/>
      <c r="Q38" s="92"/>
      <c r="R38" s="3"/>
      <c r="S38" s="3"/>
      <c r="T38" s="3"/>
      <c r="U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</row>
    <row r="39" spans="2:872" ht="15" customHeight="1" x14ac:dyDescent="0.25">
      <c r="B39" s="201" t="s">
        <v>23</v>
      </c>
      <c r="C39" s="205">
        <v>2123</v>
      </c>
      <c r="D39" s="203" t="s">
        <v>24</v>
      </c>
      <c r="E39" s="7" t="s">
        <v>222</v>
      </c>
      <c r="F39" s="140">
        <v>715.4</v>
      </c>
      <c r="G39" s="141">
        <v>0</v>
      </c>
      <c r="H39" s="141">
        <v>1</v>
      </c>
      <c r="I39" s="142">
        <f t="shared" si="4"/>
        <v>0</v>
      </c>
      <c r="J39" s="143">
        <f t="shared" si="5"/>
        <v>715.4</v>
      </c>
      <c r="K39" s="144"/>
      <c r="L39" s="145"/>
      <c r="M39" s="205" t="s">
        <v>10</v>
      </c>
      <c r="N39" s="205" t="s">
        <v>12</v>
      </c>
      <c r="O39" s="218"/>
      <c r="P39" s="240"/>
      <c r="Q39" s="92"/>
      <c r="R39" s="3"/>
      <c r="S39" s="3"/>
      <c r="T39" s="3"/>
      <c r="U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</row>
    <row r="40" spans="2:872" x14ac:dyDescent="0.25">
      <c r="B40" s="202"/>
      <c r="C40" s="206"/>
      <c r="D40" s="204"/>
      <c r="E40" s="10" t="s">
        <v>206</v>
      </c>
      <c r="F40" s="146">
        <v>308.8</v>
      </c>
      <c r="G40" s="141">
        <v>0</v>
      </c>
      <c r="H40" s="141">
        <v>1</v>
      </c>
      <c r="I40" s="142"/>
      <c r="J40" s="143"/>
      <c r="K40" s="144">
        <f t="shared" ref="K40:K94" si="7">F40*G40</f>
        <v>0</v>
      </c>
      <c r="L40" s="145">
        <f t="shared" ref="L40:L94" si="8">F40*H40</f>
        <v>308.8</v>
      </c>
      <c r="M40" s="206"/>
      <c r="N40" s="206"/>
      <c r="O40" s="218"/>
      <c r="P40" s="240"/>
      <c r="Q40" s="92"/>
      <c r="R40" s="3"/>
      <c r="S40" s="3"/>
      <c r="T40" s="3"/>
      <c r="U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</row>
    <row r="41" spans="2:872" ht="24.95" customHeight="1" x14ac:dyDescent="0.25">
      <c r="B41" s="11" t="s">
        <v>23</v>
      </c>
      <c r="C41" s="21" t="s">
        <v>41</v>
      </c>
      <c r="D41" s="49" t="s">
        <v>201</v>
      </c>
      <c r="E41" s="13" t="s">
        <v>9</v>
      </c>
      <c r="F41" s="146">
        <v>2000</v>
      </c>
      <c r="G41" s="141">
        <v>0</v>
      </c>
      <c r="H41" s="141">
        <v>1</v>
      </c>
      <c r="I41" s="142">
        <f t="shared" si="4"/>
        <v>0</v>
      </c>
      <c r="J41" s="143">
        <f t="shared" si="5"/>
        <v>2000</v>
      </c>
      <c r="K41" s="144"/>
      <c r="L41" s="145"/>
      <c r="M41" s="21" t="s">
        <v>10</v>
      </c>
      <c r="N41" s="14" t="s">
        <v>12</v>
      </c>
      <c r="O41" s="218"/>
      <c r="P41" s="240"/>
      <c r="Q41" s="92"/>
      <c r="R41" s="3"/>
      <c r="S41" s="3"/>
      <c r="T41" s="3"/>
      <c r="U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</row>
    <row r="42" spans="2:872" x14ac:dyDescent="0.25">
      <c r="B42" s="232" t="s">
        <v>150</v>
      </c>
      <c r="C42" s="205">
        <v>2413</v>
      </c>
      <c r="D42" s="233" t="s">
        <v>212</v>
      </c>
      <c r="E42" s="13" t="s">
        <v>214</v>
      </c>
      <c r="F42" s="146">
        <v>750</v>
      </c>
      <c r="G42" s="141">
        <v>1</v>
      </c>
      <c r="H42" s="141">
        <v>0</v>
      </c>
      <c r="I42" s="142">
        <f t="shared" si="4"/>
        <v>750</v>
      </c>
      <c r="J42" s="143">
        <f t="shared" si="5"/>
        <v>0</v>
      </c>
      <c r="K42" s="144"/>
      <c r="L42" s="145"/>
      <c r="M42" s="205" t="s">
        <v>16</v>
      </c>
      <c r="N42" s="205" t="s">
        <v>12</v>
      </c>
      <c r="O42" s="218"/>
      <c r="P42" s="240"/>
      <c r="Q42" s="92"/>
      <c r="R42" s="3"/>
      <c r="S42" s="3"/>
      <c r="T42" s="3"/>
      <c r="U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</row>
    <row r="43" spans="2:872" x14ac:dyDescent="0.25">
      <c r="B43" s="229"/>
      <c r="C43" s="224"/>
      <c r="D43" s="231"/>
      <c r="E43" s="13" t="s">
        <v>213</v>
      </c>
      <c r="F43" s="146">
        <v>1750</v>
      </c>
      <c r="G43" s="141">
        <v>0</v>
      </c>
      <c r="H43" s="141">
        <v>1</v>
      </c>
      <c r="I43" s="142"/>
      <c r="J43" s="143"/>
      <c r="K43" s="144">
        <f t="shared" si="7"/>
        <v>0</v>
      </c>
      <c r="L43" s="145">
        <f t="shared" si="8"/>
        <v>1750</v>
      </c>
      <c r="M43" s="224"/>
      <c r="N43" s="224"/>
      <c r="O43" s="218"/>
      <c r="P43" s="240"/>
      <c r="Q43" s="92"/>
      <c r="R43" s="3"/>
      <c r="S43" s="3"/>
      <c r="T43" s="3"/>
      <c r="U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</row>
    <row r="44" spans="2:872" x14ac:dyDescent="0.25">
      <c r="B44" s="8" t="s">
        <v>23</v>
      </c>
      <c r="C44" s="9" t="s">
        <v>41</v>
      </c>
      <c r="D44" s="13" t="s">
        <v>151</v>
      </c>
      <c r="E44" s="10" t="s">
        <v>9</v>
      </c>
      <c r="F44" s="146">
        <v>1300</v>
      </c>
      <c r="G44" s="141">
        <v>0</v>
      </c>
      <c r="H44" s="141">
        <v>1</v>
      </c>
      <c r="I44" s="142">
        <f t="shared" si="4"/>
        <v>0</v>
      </c>
      <c r="J44" s="143">
        <f t="shared" si="5"/>
        <v>1300</v>
      </c>
      <c r="K44" s="144"/>
      <c r="L44" s="145"/>
      <c r="M44" s="21" t="s">
        <v>10</v>
      </c>
      <c r="N44" s="14" t="s">
        <v>12</v>
      </c>
      <c r="O44" s="218"/>
      <c r="P44" s="240"/>
      <c r="R44" s="3"/>
      <c r="S44" s="3"/>
      <c r="T44" s="3"/>
      <c r="U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</row>
    <row r="45" spans="2:872" x14ac:dyDescent="0.25">
      <c r="B45" s="8" t="s">
        <v>25</v>
      </c>
      <c r="C45" s="9" t="s">
        <v>27</v>
      </c>
      <c r="D45" s="13" t="s">
        <v>26</v>
      </c>
      <c r="E45" s="10" t="s">
        <v>9</v>
      </c>
      <c r="F45" s="146">
        <v>7100</v>
      </c>
      <c r="G45" s="141">
        <v>1</v>
      </c>
      <c r="H45" s="141">
        <v>0</v>
      </c>
      <c r="I45" s="142">
        <f t="shared" si="4"/>
        <v>7100</v>
      </c>
      <c r="J45" s="143">
        <f t="shared" si="5"/>
        <v>0</v>
      </c>
      <c r="K45" s="144"/>
      <c r="L45" s="145"/>
      <c r="M45" s="21" t="s">
        <v>10</v>
      </c>
      <c r="N45" s="14" t="s">
        <v>12</v>
      </c>
      <c r="O45" s="218"/>
      <c r="P45" s="240"/>
      <c r="R45" s="3"/>
      <c r="S45" s="3"/>
      <c r="T45" s="3"/>
      <c r="U45" s="3"/>
      <c r="ADW45" s="3"/>
      <c r="ADX45" s="3"/>
      <c r="ADY45" s="3"/>
      <c r="ADZ45" s="3"/>
      <c r="AEA45" s="3"/>
      <c r="AEB45" s="3"/>
      <c r="AEC45" s="3"/>
      <c r="AED45" s="3"/>
      <c r="AEE45" s="3"/>
      <c r="AEF45" s="3"/>
      <c r="AEG45" s="3"/>
      <c r="AEH45" s="3"/>
      <c r="AEI45" s="3"/>
      <c r="AEJ45" s="3"/>
      <c r="AEK45" s="3"/>
      <c r="AEL45" s="3"/>
      <c r="AEM45" s="3"/>
      <c r="AEN45" s="3"/>
      <c r="AEO45" s="3"/>
      <c r="AEP45" s="3"/>
      <c r="AEQ45" s="3"/>
      <c r="AER45" s="3"/>
      <c r="AES45" s="3"/>
      <c r="AET45" s="3"/>
      <c r="AEU45" s="3"/>
      <c r="AEV45" s="3"/>
      <c r="AEW45" s="3"/>
      <c r="AEX45" s="3"/>
      <c r="AEY45" s="3"/>
      <c r="AEZ45" s="3"/>
      <c r="AFA45" s="3"/>
      <c r="AFB45" s="3"/>
      <c r="AFC45" s="3"/>
      <c r="AFD45" s="3"/>
      <c r="AFE45" s="3"/>
      <c r="AFF45" s="3"/>
      <c r="AFG45" s="3"/>
      <c r="AFH45" s="3"/>
      <c r="AFI45" s="3"/>
      <c r="AFJ45" s="3"/>
      <c r="AFK45" s="3"/>
      <c r="AFL45" s="3"/>
      <c r="AFM45" s="3"/>
      <c r="AFN45" s="3"/>
      <c r="AFO45" s="3"/>
      <c r="AFP45" s="3"/>
      <c r="AFQ45" s="3"/>
      <c r="AFR45" s="3"/>
      <c r="AFS45" s="3"/>
      <c r="AFT45" s="3"/>
      <c r="AFU45" s="3"/>
      <c r="AFV45" s="3"/>
      <c r="AFW45" s="3"/>
      <c r="AFX45" s="3"/>
      <c r="AFY45" s="3"/>
      <c r="AFZ45" s="3"/>
      <c r="AGA45" s="3"/>
      <c r="AGB45" s="3"/>
      <c r="AGC45" s="3"/>
      <c r="AGD45" s="3"/>
      <c r="AGE45" s="3"/>
      <c r="AGF45" s="3"/>
      <c r="AGG45" s="3"/>
      <c r="AGH45" s="3"/>
      <c r="AGI45" s="3"/>
      <c r="AGJ45" s="3"/>
      <c r="AGK45" s="3"/>
      <c r="AGL45" s="3"/>
      <c r="AGM45" s="3"/>
      <c r="AGN45" s="3"/>
    </row>
    <row r="46" spans="2:872" ht="24" x14ac:dyDescent="0.25">
      <c r="B46" s="11" t="s">
        <v>23</v>
      </c>
      <c r="C46" s="21" t="s">
        <v>44</v>
      </c>
      <c r="D46" s="50" t="s">
        <v>180</v>
      </c>
      <c r="E46" s="13" t="s">
        <v>9</v>
      </c>
      <c r="F46" s="146">
        <v>4950</v>
      </c>
      <c r="G46" s="141">
        <v>0</v>
      </c>
      <c r="H46" s="141">
        <v>1</v>
      </c>
      <c r="I46" s="142">
        <f t="shared" si="4"/>
        <v>0</v>
      </c>
      <c r="J46" s="143">
        <f t="shared" si="5"/>
        <v>4950</v>
      </c>
      <c r="K46" s="144"/>
      <c r="L46" s="145"/>
      <c r="M46" s="21" t="s">
        <v>10</v>
      </c>
      <c r="N46" s="14" t="s">
        <v>12</v>
      </c>
      <c r="O46" s="218"/>
      <c r="P46" s="240"/>
      <c r="R46" s="3"/>
      <c r="S46" s="3"/>
      <c r="T46" s="3"/>
      <c r="U46" s="3"/>
      <c r="ADW46" s="3"/>
      <c r="ADX46" s="3"/>
      <c r="ADY46" s="3"/>
      <c r="ADZ46" s="3"/>
      <c r="AEA46" s="3"/>
      <c r="AEB46" s="3"/>
      <c r="AEC46" s="3"/>
      <c r="AED46" s="3"/>
      <c r="AEE46" s="3"/>
      <c r="AEF46" s="3"/>
      <c r="AEG46" s="3"/>
      <c r="AEH46" s="3"/>
      <c r="AEI46" s="3"/>
      <c r="AEJ46" s="3"/>
      <c r="AEK46" s="3"/>
      <c r="AEL46" s="3"/>
      <c r="AEM46" s="3"/>
      <c r="AEN46" s="3"/>
      <c r="AEO46" s="3"/>
      <c r="AEP46" s="3"/>
      <c r="AEQ46" s="3"/>
      <c r="AER46" s="3"/>
      <c r="AES46" s="3"/>
      <c r="AET46" s="3"/>
      <c r="AEU46" s="3"/>
      <c r="AEV46" s="3"/>
      <c r="AEW46" s="3"/>
      <c r="AEX46" s="3"/>
      <c r="AEY46" s="3"/>
      <c r="AEZ46" s="3"/>
      <c r="AFA46" s="3"/>
      <c r="AFB46" s="3"/>
      <c r="AFC46" s="3"/>
      <c r="AFD46" s="3"/>
      <c r="AFE46" s="3"/>
      <c r="AFF46" s="3"/>
      <c r="AFG46" s="3"/>
      <c r="AFH46" s="3"/>
      <c r="AFI46" s="3"/>
      <c r="AFJ46" s="3"/>
      <c r="AFK46" s="3"/>
      <c r="AFL46" s="3"/>
      <c r="AFM46" s="3"/>
      <c r="AFN46" s="3"/>
      <c r="AFO46" s="3"/>
      <c r="AFP46" s="3"/>
      <c r="AFQ46" s="3"/>
      <c r="AFR46" s="3"/>
      <c r="AFS46" s="3"/>
      <c r="AFT46" s="3"/>
      <c r="AFU46" s="3"/>
      <c r="AFV46" s="3"/>
      <c r="AFW46" s="3"/>
      <c r="AFX46" s="3"/>
      <c r="AFY46" s="3"/>
      <c r="AFZ46" s="3"/>
      <c r="AGA46" s="3"/>
      <c r="AGB46" s="3"/>
      <c r="AGC46" s="3"/>
      <c r="AGD46" s="3"/>
      <c r="AGE46" s="3"/>
      <c r="AGF46" s="3"/>
      <c r="AGG46" s="3"/>
      <c r="AGH46" s="3"/>
      <c r="AGI46" s="3"/>
      <c r="AGJ46" s="3"/>
      <c r="AGK46" s="3"/>
      <c r="AGL46" s="3"/>
      <c r="AGM46" s="3"/>
      <c r="AGN46" s="3"/>
    </row>
    <row r="47" spans="2:872" ht="15" customHeight="1" x14ac:dyDescent="0.25">
      <c r="B47" s="201" t="s">
        <v>23</v>
      </c>
      <c r="C47" s="205" t="s">
        <v>41</v>
      </c>
      <c r="D47" s="203" t="s">
        <v>203</v>
      </c>
      <c r="E47" s="22" t="s">
        <v>223</v>
      </c>
      <c r="F47" s="146">
        <v>256</v>
      </c>
      <c r="G47" s="141">
        <v>0</v>
      </c>
      <c r="H47" s="141">
        <v>1</v>
      </c>
      <c r="I47" s="142">
        <f t="shared" si="4"/>
        <v>0</v>
      </c>
      <c r="J47" s="143">
        <f t="shared" si="5"/>
        <v>256</v>
      </c>
      <c r="K47" s="144"/>
      <c r="L47" s="145"/>
      <c r="M47" s="21" t="s">
        <v>10</v>
      </c>
      <c r="N47" s="205" t="s">
        <v>12</v>
      </c>
      <c r="O47" s="218"/>
      <c r="P47" s="240"/>
    </row>
    <row r="48" spans="2:872" ht="15.75" customHeight="1" x14ac:dyDescent="0.25">
      <c r="B48" s="222"/>
      <c r="C48" s="224"/>
      <c r="D48" s="223"/>
      <c r="E48" s="10" t="s">
        <v>207</v>
      </c>
      <c r="F48" s="146">
        <v>64</v>
      </c>
      <c r="G48" s="141">
        <v>0</v>
      </c>
      <c r="H48" s="141">
        <v>1</v>
      </c>
      <c r="I48" s="142"/>
      <c r="J48" s="143"/>
      <c r="K48" s="144">
        <f t="shared" si="7"/>
        <v>0</v>
      </c>
      <c r="L48" s="145">
        <f t="shared" si="8"/>
        <v>64</v>
      </c>
      <c r="M48" s="21" t="s">
        <v>10</v>
      </c>
      <c r="N48" s="224"/>
      <c r="O48" s="218"/>
      <c r="P48" s="240"/>
    </row>
    <row r="49" spans="2:872" ht="15.75" customHeight="1" x14ac:dyDescent="0.25">
      <c r="B49" s="8" t="s">
        <v>23</v>
      </c>
      <c r="C49" s="9" t="s">
        <v>41</v>
      </c>
      <c r="D49" s="13" t="s">
        <v>52</v>
      </c>
      <c r="E49" s="10" t="s">
        <v>9</v>
      </c>
      <c r="F49" s="146">
        <v>1800</v>
      </c>
      <c r="G49" s="141">
        <v>0</v>
      </c>
      <c r="H49" s="141">
        <v>1</v>
      </c>
      <c r="I49" s="142">
        <f t="shared" si="4"/>
        <v>0</v>
      </c>
      <c r="J49" s="143">
        <f t="shared" si="5"/>
        <v>1800</v>
      </c>
      <c r="K49" s="144"/>
      <c r="L49" s="145"/>
      <c r="M49" s="21" t="s">
        <v>10</v>
      </c>
      <c r="N49" s="14" t="s">
        <v>12</v>
      </c>
      <c r="O49" s="218"/>
      <c r="P49" s="240"/>
      <c r="Q49" s="95"/>
    </row>
    <row r="50" spans="2:872" ht="15.75" customHeight="1" x14ac:dyDescent="0.25">
      <c r="B50" s="8" t="s">
        <v>25</v>
      </c>
      <c r="C50" s="9" t="s">
        <v>112</v>
      </c>
      <c r="D50" s="13" t="s">
        <v>118</v>
      </c>
      <c r="E50" s="10" t="s">
        <v>9</v>
      </c>
      <c r="F50" s="146">
        <v>1500</v>
      </c>
      <c r="G50" s="141">
        <v>0</v>
      </c>
      <c r="H50" s="141">
        <v>1</v>
      </c>
      <c r="I50" s="142">
        <f t="shared" si="4"/>
        <v>0</v>
      </c>
      <c r="J50" s="143">
        <f t="shared" si="5"/>
        <v>1500</v>
      </c>
      <c r="K50" s="144"/>
      <c r="L50" s="145"/>
      <c r="M50" s="21" t="s">
        <v>10</v>
      </c>
      <c r="N50" s="21" t="s">
        <v>12</v>
      </c>
      <c r="O50" s="218"/>
      <c r="P50" s="240"/>
      <c r="Q50" s="95"/>
    </row>
    <row r="51" spans="2:872" ht="15.75" customHeight="1" x14ac:dyDescent="0.25">
      <c r="B51" s="8" t="s">
        <v>25</v>
      </c>
      <c r="C51" s="9" t="s">
        <v>112</v>
      </c>
      <c r="D51" s="13" t="s">
        <v>119</v>
      </c>
      <c r="E51" s="10" t="s">
        <v>9</v>
      </c>
      <c r="F51" s="146">
        <v>1650</v>
      </c>
      <c r="G51" s="141">
        <v>1</v>
      </c>
      <c r="H51" s="141">
        <v>0</v>
      </c>
      <c r="I51" s="142">
        <f t="shared" si="4"/>
        <v>1650</v>
      </c>
      <c r="J51" s="143">
        <f t="shared" si="5"/>
        <v>0</v>
      </c>
      <c r="K51" s="144"/>
      <c r="L51" s="145"/>
      <c r="M51" s="21" t="s">
        <v>10</v>
      </c>
      <c r="N51" s="33" t="s">
        <v>12</v>
      </c>
      <c r="O51" s="218"/>
      <c r="P51" s="240"/>
      <c r="Q51" s="95"/>
    </row>
    <row r="52" spans="2:872" ht="15.75" customHeight="1" x14ac:dyDescent="0.25">
      <c r="B52" s="8" t="s">
        <v>25</v>
      </c>
      <c r="C52" s="9" t="s">
        <v>112</v>
      </c>
      <c r="D52" s="13" t="s">
        <v>146</v>
      </c>
      <c r="E52" s="10" t="s">
        <v>9</v>
      </c>
      <c r="F52" s="146">
        <v>1200</v>
      </c>
      <c r="G52" s="141">
        <v>1</v>
      </c>
      <c r="H52" s="141">
        <v>0</v>
      </c>
      <c r="I52" s="142">
        <f t="shared" si="4"/>
        <v>1200</v>
      </c>
      <c r="J52" s="143">
        <f t="shared" si="5"/>
        <v>0</v>
      </c>
      <c r="K52" s="144"/>
      <c r="L52" s="145"/>
      <c r="M52" s="21" t="s">
        <v>10</v>
      </c>
      <c r="N52" s="21" t="s">
        <v>12</v>
      </c>
      <c r="O52" s="218"/>
      <c r="P52" s="240"/>
      <c r="Q52" s="95"/>
    </row>
    <row r="53" spans="2:872" ht="15.75" customHeight="1" x14ac:dyDescent="0.25">
      <c r="B53" s="8" t="s">
        <v>108</v>
      </c>
      <c r="C53" s="9" t="s">
        <v>113</v>
      </c>
      <c r="D53" s="13" t="s">
        <v>120</v>
      </c>
      <c r="E53" s="10" t="s">
        <v>9</v>
      </c>
      <c r="F53" s="146">
        <v>4000</v>
      </c>
      <c r="G53" s="141">
        <v>0</v>
      </c>
      <c r="H53" s="141">
        <v>1</v>
      </c>
      <c r="I53" s="142">
        <f t="shared" si="4"/>
        <v>0</v>
      </c>
      <c r="J53" s="143">
        <f t="shared" si="5"/>
        <v>4000</v>
      </c>
      <c r="K53" s="144"/>
      <c r="L53" s="145"/>
      <c r="M53" s="21" t="s">
        <v>10</v>
      </c>
      <c r="N53" s="33" t="s">
        <v>12</v>
      </c>
      <c r="O53" s="218"/>
      <c r="P53" s="240"/>
      <c r="Q53" s="216"/>
    </row>
    <row r="54" spans="2:872" ht="15.75" customHeight="1" x14ac:dyDescent="0.25">
      <c r="B54" s="232" t="s">
        <v>108</v>
      </c>
      <c r="C54" s="205" t="s">
        <v>113</v>
      </c>
      <c r="D54" s="233" t="s">
        <v>147</v>
      </c>
      <c r="E54" s="22" t="s">
        <v>223</v>
      </c>
      <c r="F54" s="146">
        <v>3120</v>
      </c>
      <c r="G54" s="141">
        <v>0</v>
      </c>
      <c r="H54" s="141">
        <v>1</v>
      </c>
      <c r="I54" s="142">
        <f t="shared" si="4"/>
        <v>0</v>
      </c>
      <c r="J54" s="143">
        <f t="shared" si="5"/>
        <v>3120</v>
      </c>
      <c r="K54" s="144"/>
      <c r="L54" s="145"/>
      <c r="M54" s="205" t="s">
        <v>10</v>
      </c>
      <c r="N54" s="205" t="s">
        <v>12</v>
      </c>
      <c r="O54" s="218"/>
      <c r="P54" s="240"/>
      <c r="Q54" s="216"/>
    </row>
    <row r="55" spans="2:872" ht="15" customHeight="1" x14ac:dyDescent="0.25">
      <c r="B55" s="229"/>
      <c r="C55" s="224"/>
      <c r="D55" s="231"/>
      <c r="E55" s="10" t="s">
        <v>207</v>
      </c>
      <c r="F55" s="146">
        <v>780</v>
      </c>
      <c r="G55" s="141">
        <v>0</v>
      </c>
      <c r="H55" s="141">
        <v>1</v>
      </c>
      <c r="I55" s="142"/>
      <c r="J55" s="143"/>
      <c r="K55" s="144">
        <f t="shared" si="7"/>
        <v>0</v>
      </c>
      <c r="L55" s="145">
        <f t="shared" si="8"/>
        <v>780</v>
      </c>
      <c r="M55" s="224"/>
      <c r="N55" s="224"/>
      <c r="O55" s="218"/>
      <c r="P55" s="240"/>
      <c r="Q55" s="96"/>
    </row>
    <row r="56" spans="2:872" x14ac:dyDescent="0.25">
      <c r="B56" s="201" t="s">
        <v>108</v>
      </c>
      <c r="C56" s="205" t="s">
        <v>113</v>
      </c>
      <c r="D56" s="203" t="s">
        <v>121</v>
      </c>
      <c r="E56" s="10" t="s">
        <v>222</v>
      </c>
      <c r="F56" s="146">
        <v>2415</v>
      </c>
      <c r="G56" s="141">
        <v>0</v>
      </c>
      <c r="H56" s="141">
        <v>1</v>
      </c>
      <c r="I56" s="142">
        <f t="shared" si="4"/>
        <v>0</v>
      </c>
      <c r="J56" s="143">
        <f t="shared" si="5"/>
        <v>2415</v>
      </c>
      <c r="K56" s="144"/>
      <c r="L56" s="145"/>
      <c r="M56" s="205" t="s">
        <v>10</v>
      </c>
      <c r="N56" s="205" t="s">
        <v>12</v>
      </c>
      <c r="O56" s="218"/>
      <c r="P56" s="240"/>
      <c r="Q56" s="96"/>
    </row>
    <row r="57" spans="2:872" s="66" customFormat="1" x14ac:dyDescent="0.25">
      <c r="B57" s="202"/>
      <c r="C57" s="206"/>
      <c r="D57" s="204"/>
      <c r="E57" s="10" t="s">
        <v>206</v>
      </c>
      <c r="F57" s="146">
        <v>1035</v>
      </c>
      <c r="G57" s="141">
        <v>0</v>
      </c>
      <c r="H57" s="141">
        <v>1</v>
      </c>
      <c r="I57" s="142"/>
      <c r="J57" s="143"/>
      <c r="K57" s="144">
        <f t="shared" si="7"/>
        <v>0</v>
      </c>
      <c r="L57" s="145">
        <f t="shared" si="8"/>
        <v>1035</v>
      </c>
      <c r="M57" s="206"/>
      <c r="N57" s="206"/>
      <c r="O57" s="218"/>
      <c r="P57" s="240"/>
      <c r="Q57" s="94"/>
      <c r="R57" s="65"/>
      <c r="S57" s="65"/>
      <c r="T57" s="65"/>
      <c r="U57" s="65"/>
      <c r="ADW57" s="65"/>
      <c r="ADX57" s="65"/>
      <c r="ADY57" s="65"/>
      <c r="ADZ57" s="65"/>
      <c r="AEA57" s="65"/>
      <c r="AEB57" s="65"/>
      <c r="AEC57" s="65"/>
      <c r="AED57" s="65"/>
      <c r="AEE57" s="65"/>
      <c r="AEF57" s="65"/>
      <c r="AEG57" s="65"/>
      <c r="AEH57" s="65"/>
      <c r="AEI57" s="65"/>
      <c r="AEJ57" s="65"/>
      <c r="AEK57" s="65"/>
      <c r="AEL57" s="65"/>
      <c r="AEM57" s="65"/>
      <c r="AEN57" s="65"/>
      <c r="AEO57" s="65"/>
      <c r="AEP57" s="65"/>
      <c r="AEQ57" s="65"/>
      <c r="AER57" s="65"/>
      <c r="AES57" s="65"/>
      <c r="AET57" s="65"/>
      <c r="AEU57" s="65"/>
      <c r="AEV57" s="65"/>
      <c r="AEW57" s="65"/>
      <c r="AEX57" s="65"/>
      <c r="AEY57" s="65"/>
      <c r="AEZ57" s="65"/>
      <c r="AFA57" s="65"/>
      <c r="AFB57" s="65"/>
      <c r="AFC57" s="65"/>
      <c r="AFD57" s="65"/>
      <c r="AFE57" s="65"/>
      <c r="AFF57" s="65"/>
      <c r="AFG57" s="65"/>
      <c r="AFH57" s="65"/>
      <c r="AFI57" s="65"/>
      <c r="AFJ57" s="65"/>
      <c r="AFK57" s="65"/>
      <c r="AFL57" s="65"/>
      <c r="AFM57" s="65"/>
      <c r="AFN57" s="65"/>
      <c r="AFO57" s="65"/>
      <c r="AFP57" s="65"/>
      <c r="AFQ57" s="65"/>
      <c r="AFR57" s="65"/>
      <c r="AFS57" s="65"/>
      <c r="AFT57" s="65"/>
      <c r="AFU57" s="65"/>
      <c r="AFV57" s="65"/>
      <c r="AFW57" s="65"/>
      <c r="AFX57" s="65"/>
      <c r="AFY57" s="65"/>
      <c r="AFZ57" s="65"/>
      <c r="AGA57" s="65"/>
      <c r="AGB57" s="65"/>
      <c r="AGC57" s="65"/>
      <c r="AGD57" s="65"/>
      <c r="AGE57" s="65"/>
      <c r="AGF57" s="65"/>
      <c r="AGG57" s="65"/>
      <c r="AGH57" s="65"/>
      <c r="AGI57" s="65"/>
      <c r="AGJ57" s="65"/>
      <c r="AGK57" s="65"/>
      <c r="AGL57" s="65"/>
      <c r="AGM57" s="65"/>
      <c r="AGN57" s="65"/>
    </row>
    <row r="58" spans="2:872" s="66" customFormat="1" ht="15" customHeight="1" thickBot="1" x14ac:dyDescent="0.3">
      <c r="B58" s="73" t="s">
        <v>109</v>
      </c>
      <c r="C58" s="31">
        <v>30</v>
      </c>
      <c r="D58" s="30" t="s">
        <v>153</v>
      </c>
      <c r="E58" s="32" t="s">
        <v>9</v>
      </c>
      <c r="F58" s="159">
        <v>5600</v>
      </c>
      <c r="G58" s="160">
        <v>1</v>
      </c>
      <c r="H58" s="160">
        <v>0</v>
      </c>
      <c r="I58" s="142">
        <f t="shared" si="4"/>
        <v>5600</v>
      </c>
      <c r="J58" s="143">
        <f t="shared" si="5"/>
        <v>0</v>
      </c>
      <c r="K58" s="144"/>
      <c r="L58" s="145"/>
      <c r="M58" s="42" t="s">
        <v>10</v>
      </c>
      <c r="N58" s="33" t="s">
        <v>12</v>
      </c>
      <c r="O58" s="219"/>
      <c r="P58" s="240"/>
      <c r="Q58" s="94"/>
      <c r="R58" s="65"/>
      <c r="S58" s="65"/>
      <c r="T58" s="65"/>
      <c r="U58" s="65"/>
      <c r="ADW58" s="65"/>
      <c r="ADX58" s="65"/>
      <c r="ADY58" s="65"/>
      <c r="ADZ58" s="65"/>
      <c r="AEA58" s="65"/>
      <c r="AEB58" s="65"/>
      <c r="AEC58" s="65"/>
      <c r="AED58" s="65"/>
      <c r="AEE58" s="65"/>
      <c r="AEF58" s="65"/>
      <c r="AEG58" s="65"/>
      <c r="AEH58" s="65"/>
      <c r="AEI58" s="65"/>
      <c r="AEJ58" s="65"/>
      <c r="AEK58" s="65"/>
      <c r="AEL58" s="65"/>
      <c r="AEM58" s="65"/>
      <c r="AEN58" s="65"/>
      <c r="AEO58" s="65"/>
      <c r="AEP58" s="65"/>
      <c r="AEQ58" s="65"/>
      <c r="AER58" s="65"/>
      <c r="AES58" s="65"/>
      <c r="AET58" s="65"/>
      <c r="AEU58" s="65"/>
      <c r="AEV58" s="65"/>
      <c r="AEW58" s="65"/>
      <c r="AEX58" s="65"/>
      <c r="AEY58" s="65"/>
      <c r="AEZ58" s="65"/>
      <c r="AFA58" s="65"/>
      <c r="AFB58" s="65"/>
      <c r="AFC58" s="65"/>
      <c r="AFD58" s="65"/>
      <c r="AFE58" s="65"/>
      <c r="AFF58" s="65"/>
      <c r="AFG58" s="65"/>
      <c r="AFH58" s="65"/>
      <c r="AFI58" s="65"/>
      <c r="AFJ58" s="65"/>
      <c r="AFK58" s="65"/>
      <c r="AFL58" s="65"/>
      <c r="AFM58" s="65"/>
      <c r="AFN58" s="65"/>
      <c r="AFO58" s="65"/>
      <c r="AFP58" s="65"/>
      <c r="AFQ58" s="65"/>
      <c r="AFR58" s="65"/>
      <c r="AFS58" s="65"/>
      <c r="AFT58" s="65"/>
      <c r="AFU58" s="65"/>
      <c r="AFV58" s="65"/>
      <c r="AFW58" s="65"/>
      <c r="AFX58" s="65"/>
      <c r="AFY58" s="65"/>
      <c r="AFZ58" s="65"/>
      <c r="AGA58" s="65"/>
      <c r="AGB58" s="65"/>
      <c r="AGC58" s="65"/>
      <c r="AGD58" s="65"/>
      <c r="AGE58" s="65"/>
      <c r="AGF58" s="65"/>
      <c r="AGG58" s="65"/>
      <c r="AGH58" s="65"/>
      <c r="AGI58" s="65"/>
      <c r="AGJ58" s="65"/>
      <c r="AGK58" s="65"/>
      <c r="AGL58" s="65"/>
      <c r="AGM58" s="65"/>
      <c r="AGN58" s="65"/>
    </row>
    <row r="59" spans="2:872" ht="15.75" customHeight="1" thickTop="1" x14ac:dyDescent="0.25">
      <c r="B59" s="113"/>
      <c r="C59" s="114"/>
      <c r="D59" s="80" t="s">
        <v>83</v>
      </c>
      <c r="E59" s="64" t="s">
        <v>202</v>
      </c>
      <c r="F59" s="161">
        <v>1250</v>
      </c>
      <c r="G59" s="162">
        <v>0.5</v>
      </c>
      <c r="H59" s="162">
        <v>0.5</v>
      </c>
      <c r="I59" s="102">
        <v>625</v>
      </c>
      <c r="J59" s="105">
        <v>625</v>
      </c>
      <c r="K59" s="108"/>
      <c r="L59" s="111"/>
      <c r="M59" s="163" t="s">
        <v>10</v>
      </c>
      <c r="N59" s="163" t="s">
        <v>12</v>
      </c>
      <c r="O59" s="117"/>
      <c r="P59" s="240"/>
      <c r="Q59" s="92"/>
    </row>
    <row r="60" spans="2:872" ht="15.75" customHeight="1" thickBot="1" x14ac:dyDescent="0.3">
      <c r="B60" s="115"/>
      <c r="C60" s="116"/>
      <c r="D60" s="81" t="s">
        <v>83</v>
      </c>
      <c r="E60" s="68" t="s">
        <v>208</v>
      </c>
      <c r="F60" s="164">
        <v>1250</v>
      </c>
      <c r="G60" s="165">
        <v>0.5</v>
      </c>
      <c r="H60" s="165">
        <v>0.5</v>
      </c>
      <c r="I60" s="103"/>
      <c r="J60" s="106"/>
      <c r="K60" s="109">
        <v>625</v>
      </c>
      <c r="L60" s="112">
        <v>625</v>
      </c>
      <c r="M60" s="166" t="s">
        <v>10</v>
      </c>
      <c r="N60" s="166" t="s">
        <v>12</v>
      </c>
      <c r="O60" s="118"/>
      <c r="P60" s="240"/>
      <c r="Q60" s="92"/>
    </row>
    <row r="61" spans="2:872" s="122" customFormat="1" ht="15.75" thickBot="1" x14ac:dyDescent="0.3">
      <c r="B61" s="130"/>
      <c r="C61" s="131"/>
      <c r="D61" s="132" t="s">
        <v>232</v>
      </c>
      <c r="E61" s="133"/>
      <c r="F61" s="167">
        <f>SUM(F31:F60)</f>
        <v>63594.2</v>
      </c>
      <c r="G61" s="168"/>
      <c r="H61" s="168"/>
      <c r="I61" s="125">
        <f t="shared" ref="I61:L61" si="9">SUM(I31:I60)</f>
        <v>24225</v>
      </c>
      <c r="J61" s="126">
        <f t="shared" si="9"/>
        <v>34181.4</v>
      </c>
      <c r="K61" s="127">
        <f t="shared" si="9"/>
        <v>625</v>
      </c>
      <c r="L61" s="128">
        <f t="shared" si="9"/>
        <v>4562.8</v>
      </c>
      <c r="M61" s="169">
        <f>F61-F38-F42-F43</f>
        <v>60094.2</v>
      </c>
      <c r="N61" s="170"/>
      <c r="O61" s="129"/>
      <c r="P61" s="239"/>
      <c r="Q61" s="123"/>
      <c r="R61" s="124"/>
      <c r="S61" s="124"/>
      <c r="T61" s="124"/>
      <c r="U61" s="124"/>
      <c r="ADW61" s="124"/>
      <c r="ADX61" s="124"/>
      <c r="ADY61" s="124"/>
      <c r="ADZ61" s="124"/>
      <c r="AEA61" s="124"/>
      <c r="AEB61" s="124"/>
      <c r="AEC61" s="124"/>
      <c r="AED61" s="124"/>
      <c r="AEE61" s="124"/>
      <c r="AEF61" s="124"/>
      <c r="AEG61" s="124"/>
      <c r="AEH61" s="124"/>
      <c r="AEI61" s="124"/>
      <c r="AEJ61" s="124"/>
      <c r="AEK61" s="124"/>
      <c r="AEL61" s="124"/>
      <c r="AEM61" s="124"/>
      <c r="AEN61" s="124"/>
      <c r="AEO61" s="124"/>
      <c r="AEP61" s="124"/>
      <c r="AEQ61" s="124"/>
      <c r="AER61" s="124"/>
      <c r="AES61" s="124"/>
      <c r="AET61" s="124"/>
      <c r="AEU61" s="124"/>
      <c r="AEV61" s="124"/>
      <c r="AEW61" s="124"/>
      <c r="AEX61" s="124"/>
      <c r="AEY61" s="124"/>
      <c r="AEZ61" s="124"/>
      <c r="AFA61" s="124"/>
      <c r="AFB61" s="124"/>
      <c r="AFC61" s="124"/>
      <c r="AFD61" s="124"/>
      <c r="AFE61" s="124"/>
      <c r="AFF61" s="124"/>
      <c r="AFG61" s="124"/>
      <c r="AFH61" s="124"/>
      <c r="AFI61" s="124"/>
      <c r="AFJ61" s="124"/>
      <c r="AFK61" s="124"/>
      <c r="AFL61" s="124"/>
      <c r="AFM61" s="124"/>
      <c r="AFN61" s="124"/>
      <c r="AFO61" s="124"/>
      <c r="AFP61" s="124"/>
      <c r="AFQ61" s="124"/>
      <c r="AFR61" s="124"/>
      <c r="AFS61" s="124"/>
      <c r="AFT61" s="124"/>
      <c r="AFU61" s="124"/>
      <c r="AFV61" s="124"/>
      <c r="AFW61" s="124"/>
      <c r="AFX61" s="124"/>
      <c r="AFY61" s="124"/>
      <c r="AFZ61" s="124"/>
      <c r="AGA61" s="124"/>
      <c r="AGB61" s="124"/>
      <c r="AGC61" s="124"/>
      <c r="AGD61" s="124"/>
      <c r="AGE61" s="124"/>
      <c r="AGF61" s="124"/>
      <c r="AGG61" s="124"/>
      <c r="AGH61" s="124"/>
      <c r="AGI61" s="124"/>
      <c r="AGJ61" s="124"/>
      <c r="AGK61" s="124"/>
      <c r="AGL61" s="124"/>
      <c r="AGM61" s="124"/>
      <c r="AGN61" s="124"/>
    </row>
    <row r="62" spans="2:872" ht="15.75" customHeight="1" x14ac:dyDescent="0.25">
      <c r="B62" s="28" t="s">
        <v>28</v>
      </c>
      <c r="C62" s="29" t="s">
        <v>30</v>
      </c>
      <c r="D62" s="16" t="s">
        <v>194</v>
      </c>
      <c r="E62" s="7" t="s">
        <v>29</v>
      </c>
      <c r="F62" s="140">
        <v>2780</v>
      </c>
      <c r="G62" s="153">
        <v>1</v>
      </c>
      <c r="H62" s="153">
        <v>0</v>
      </c>
      <c r="I62" s="142">
        <f t="shared" si="4"/>
        <v>2780</v>
      </c>
      <c r="J62" s="143">
        <f t="shared" si="5"/>
        <v>0</v>
      </c>
      <c r="K62" s="144"/>
      <c r="L62" s="145"/>
      <c r="M62" s="120" t="s">
        <v>10</v>
      </c>
      <c r="N62" s="120" t="s">
        <v>12</v>
      </c>
      <c r="O62" s="199" t="s">
        <v>40</v>
      </c>
      <c r="P62" s="237">
        <v>3</v>
      </c>
      <c r="Q62" s="92"/>
    </row>
    <row r="63" spans="2:872" ht="15" customHeight="1" x14ac:dyDescent="0.25">
      <c r="B63" s="232" t="s">
        <v>28</v>
      </c>
      <c r="C63" s="205" t="s">
        <v>32</v>
      </c>
      <c r="D63" s="233" t="s">
        <v>31</v>
      </c>
      <c r="E63" s="10" t="s">
        <v>224</v>
      </c>
      <c r="F63" s="146">
        <v>4250</v>
      </c>
      <c r="G63" s="141">
        <v>0</v>
      </c>
      <c r="H63" s="141">
        <v>1</v>
      </c>
      <c r="I63" s="142">
        <f t="shared" si="4"/>
        <v>0</v>
      </c>
      <c r="J63" s="143">
        <f t="shared" si="5"/>
        <v>4250</v>
      </c>
      <c r="K63" s="144"/>
      <c r="L63" s="145"/>
      <c r="M63" s="205" t="s">
        <v>10</v>
      </c>
      <c r="N63" s="33" t="s">
        <v>12</v>
      </c>
      <c r="O63" s="199"/>
      <c r="P63" s="238"/>
      <c r="Q63" s="92"/>
    </row>
    <row r="64" spans="2:872" ht="15" customHeight="1" x14ac:dyDescent="0.25">
      <c r="B64" s="229"/>
      <c r="C64" s="224"/>
      <c r="D64" s="231"/>
      <c r="E64" s="37" t="s">
        <v>210</v>
      </c>
      <c r="F64" s="171">
        <v>750</v>
      </c>
      <c r="G64" s="141">
        <v>0</v>
      </c>
      <c r="H64" s="141">
        <v>1</v>
      </c>
      <c r="I64" s="142"/>
      <c r="J64" s="143"/>
      <c r="K64" s="144">
        <f t="shared" si="7"/>
        <v>0</v>
      </c>
      <c r="L64" s="145">
        <f t="shared" si="8"/>
        <v>750</v>
      </c>
      <c r="M64" s="224"/>
      <c r="N64" s="33" t="s">
        <v>12</v>
      </c>
      <c r="O64" s="199"/>
      <c r="P64" s="238"/>
      <c r="Q64" s="92"/>
    </row>
    <row r="65" spans="2:17" ht="15" customHeight="1" x14ac:dyDescent="0.25">
      <c r="B65" s="201" t="s">
        <v>28</v>
      </c>
      <c r="C65" s="242" t="s">
        <v>229</v>
      </c>
      <c r="D65" s="203" t="s">
        <v>184</v>
      </c>
      <c r="E65" s="22" t="s">
        <v>225</v>
      </c>
      <c r="F65" s="158">
        <v>1520</v>
      </c>
      <c r="G65" s="141">
        <v>0</v>
      </c>
      <c r="H65" s="141">
        <v>1</v>
      </c>
      <c r="I65" s="142">
        <f t="shared" si="4"/>
        <v>0</v>
      </c>
      <c r="J65" s="143">
        <f t="shared" si="5"/>
        <v>1520</v>
      </c>
      <c r="K65" s="144"/>
      <c r="L65" s="145"/>
      <c r="M65" s="205" t="s">
        <v>10</v>
      </c>
      <c r="N65" s="33" t="s">
        <v>12</v>
      </c>
      <c r="O65" s="199"/>
      <c r="P65" s="238"/>
      <c r="Q65" s="92"/>
    </row>
    <row r="66" spans="2:17" ht="15" customHeight="1" x14ac:dyDescent="0.25">
      <c r="B66" s="202"/>
      <c r="C66" s="243"/>
      <c r="D66" s="204"/>
      <c r="E66" s="22" t="s">
        <v>209</v>
      </c>
      <c r="F66" s="158">
        <v>120</v>
      </c>
      <c r="G66" s="141">
        <v>0</v>
      </c>
      <c r="H66" s="141">
        <v>1</v>
      </c>
      <c r="I66" s="142"/>
      <c r="J66" s="143"/>
      <c r="K66" s="144">
        <f t="shared" si="7"/>
        <v>0</v>
      </c>
      <c r="L66" s="145">
        <f t="shared" si="8"/>
        <v>120</v>
      </c>
      <c r="M66" s="224"/>
      <c r="N66" s="33" t="s">
        <v>12</v>
      </c>
      <c r="O66" s="199"/>
      <c r="P66" s="238"/>
      <c r="Q66" s="92"/>
    </row>
    <row r="67" spans="2:17" ht="15" customHeight="1" x14ac:dyDescent="0.25">
      <c r="B67" s="201" t="s">
        <v>33</v>
      </c>
      <c r="C67" s="205" t="s">
        <v>43</v>
      </c>
      <c r="D67" s="203" t="s">
        <v>185</v>
      </c>
      <c r="E67" s="22" t="s">
        <v>225</v>
      </c>
      <c r="F67" s="158">
        <v>9656</v>
      </c>
      <c r="G67" s="141">
        <v>0</v>
      </c>
      <c r="H67" s="141">
        <v>1</v>
      </c>
      <c r="I67" s="142">
        <f t="shared" si="4"/>
        <v>0</v>
      </c>
      <c r="J67" s="143">
        <f t="shared" si="5"/>
        <v>9656</v>
      </c>
      <c r="K67" s="144"/>
      <c r="L67" s="145"/>
      <c r="M67" s="205" t="s">
        <v>10</v>
      </c>
      <c r="N67" s="205" t="s">
        <v>12</v>
      </c>
      <c r="O67" s="199"/>
      <c r="P67" s="238"/>
      <c r="Q67" s="92"/>
    </row>
    <row r="68" spans="2:17" ht="15" customHeight="1" x14ac:dyDescent="0.25">
      <c r="B68" s="202"/>
      <c r="C68" s="206"/>
      <c r="D68" s="204"/>
      <c r="E68" s="22" t="s">
        <v>209</v>
      </c>
      <c r="F68" s="158">
        <v>950</v>
      </c>
      <c r="G68" s="141">
        <v>0</v>
      </c>
      <c r="H68" s="141">
        <v>1</v>
      </c>
      <c r="I68" s="142"/>
      <c r="J68" s="143"/>
      <c r="K68" s="144">
        <f t="shared" si="7"/>
        <v>0</v>
      </c>
      <c r="L68" s="145">
        <f t="shared" si="8"/>
        <v>950</v>
      </c>
      <c r="M68" s="206"/>
      <c r="N68" s="206"/>
      <c r="O68" s="199"/>
      <c r="P68" s="238"/>
      <c r="Q68" s="92"/>
    </row>
    <row r="69" spans="2:17" ht="15" customHeight="1" x14ac:dyDescent="0.25">
      <c r="B69" s="201" t="s">
        <v>33</v>
      </c>
      <c r="C69" s="205" t="s">
        <v>43</v>
      </c>
      <c r="D69" s="203" t="s">
        <v>42</v>
      </c>
      <c r="E69" s="22" t="s">
        <v>225</v>
      </c>
      <c r="F69" s="158">
        <v>965</v>
      </c>
      <c r="G69" s="141">
        <v>0</v>
      </c>
      <c r="H69" s="141">
        <v>1</v>
      </c>
      <c r="I69" s="142">
        <f t="shared" si="4"/>
        <v>0</v>
      </c>
      <c r="J69" s="143">
        <f t="shared" si="5"/>
        <v>965</v>
      </c>
      <c r="K69" s="144"/>
      <c r="L69" s="145"/>
      <c r="M69" s="205" t="s">
        <v>10</v>
      </c>
      <c r="N69" s="205" t="s">
        <v>12</v>
      </c>
      <c r="O69" s="199"/>
      <c r="P69" s="238"/>
      <c r="Q69" s="92"/>
    </row>
    <row r="70" spans="2:17" ht="15" customHeight="1" x14ac:dyDescent="0.25">
      <c r="B70" s="202"/>
      <c r="C70" s="206"/>
      <c r="D70" s="204"/>
      <c r="E70" s="22" t="s">
        <v>209</v>
      </c>
      <c r="F70" s="146">
        <v>96</v>
      </c>
      <c r="G70" s="141">
        <v>0</v>
      </c>
      <c r="H70" s="141">
        <v>1</v>
      </c>
      <c r="I70" s="142"/>
      <c r="J70" s="143"/>
      <c r="K70" s="144">
        <f t="shared" si="7"/>
        <v>0</v>
      </c>
      <c r="L70" s="145">
        <f t="shared" si="8"/>
        <v>96</v>
      </c>
      <c r="M70" s="206"/>
      <c r="N70" s="206"/>
      <c r="O70" s="199"/>
      <c r="P70" s="238"/>
      <c r="Q70" s="92"/>
    </row>
    <row r="71" spans="2:17" ht="15" customHeight="1" x14ac:dyDescent="0.25">
      <c r="B71" s="201" t="s">
        <v>33</v>
      </c>
      <c r="C71" s="205" t="s">
        <v>43</v>
      </c>
      <c r="D71" s="203" t="s">
        <v>186</v>
      </c>
      <c r="E71" s="22" t="s">
        <v>223</v>
      </c>
      <c r="F71" s="140">
        <v>9622</v>
      </c>
      <c r="G71" s="141">
        <v>0</v>
      </c>
      <c r="H71" s="141">
        <v>1</v>
      </c>
      <c r="I71" s="142">
        <f t="shared" si="4"/>
        <v>0</v>
      </c>
      <c r="J71" s="143">
        <f t="shared" si="5"/>
        <v>9622</v>
      </c>
      <c r="K71" s="144"/>
      <c r="L71" s="145"/>
      <c r="M71" s="205" t="s">
        <v>10</v>
      </c>
      <c r="N71" s="205" t="s">
        <v>12</v>
      </c>
      <c r="O71" s="199"/>
      <c r="P71" s="238"/>
      <c r="Q71" s="92"/>
    </row>
    <row r="72" spans="2:17" ht="15" customHeight="1" x14ac:dyDescent="0.25">
      <c r="B72" s="202"/>
      <c r="C72" s="206"/>
      <c r="D72" s="204"/>
      <c r="E72" s="10" t="s">
        <v>207</v>
      </c>
      <c r="F72" s="140">
        <v>2905</v>
      </c>
      <c r="G72" s="141">
        <v>0</v>
      </c>
      <c r="H72" s="141">
        <v>1</v>
      </c>
      <c r="I72" s="142"/>
      <c r="J72" s="143"/>
      <c r="K72" s="144">
        <f t="shared" si="7"/>
        <v>0</v>
      </c>
      <c r="L72" s="145">
        <f t="shared" si="8"/>
        <v>2905</v>
      </c>
      <c r="M72" s="206"/>
      <c r="N72" s="206"/>
      <c r="O72" s="199"/>
      <c r="P72" s="238"/>
      <c r="Q72" s="92"/>
    </row>
    <row r="73" spans="2:17" ht="15" customHeight="1" x14ac:dyDescent="0.25">
      <c r="B73" s="232" t="s">
        <v>33</v>
      </c>
      <c r="C73" s="205" t="s">
        <v>55</v>
      </c>
      <c r="D73" s="233" t="s">
        <v>57</v>
      </c>
      <c r="E73" s="22" t="s">
        <v>225</v>
      </c>
      <c r="F73" s="140">
        <v>1723</v>
      </c>
      <c r="G73" s="141">
        <v>0</v>
      </c>
      <c r="H73" s="141">
        <v>1</v>
      </c>
      <c r="I73" s="142">
        <f t="shared" si="4"/>
        <v>0</v>
      </c>
      <c r="J73" s="143">
        <f t="shared" si="5"/>
        <v>1723</v>
      </c>
      <c r="K73" s="144"/>
      <c r="L73" s="145"/>
      <c r="M73" s="205" t="s">
        <v>10</v>
      </c>
      <c r="N73" s="205" t="s">
        <v>12</v>
      </c>
      <c r="O73" s="199"/>
      <c r="P73" s="238"/>
      <c r="Q73" s="92"/>
    </row>
    <row r="74" spans="2:17" ht="15" customHeight="1" x14ac:dyDescent="0.25">
      <c r="B74" s="229"/>
      <c r="C74" s="224"/>
      <c r="D74" s="231"/>
      <c r="E74" s="22" t="s">
        <v>209</v>
      </c>
      <c r="F74" s="146">
        <v>191</v>
      </c>
      <c r="G74" s="141">
        <v>0</v>
      </c>
      <c r="H74" s="141">
        <v>1</v>
      </c>
      <c r="I74" s="142"/>
      <c r="J74" s="143"/>
      <c r="K74" s="144">
        <f t="shared" si="7"/>
        <v>0</v>
      </c>
      <c r="L74" s="145">
        <f t="shared" si="8"/>
        <v>191</v>
      </c>
      <c r="M74" s="224"/>
      <c r="N74" s="224"/>
      <c r="O74" s="199"/>
      <c r="P74" s="238"/>
      <c r="Q74" s="92"/>
    </row>
    <row r="75" spans="2:17" ht="15" customHeight="1" x14ac:dyDescent="0.25">
      <c r="B75" s="232" t="s">
        <v>33</v>
      </c>
      <c r="C75" s="205" t="s">
        <v>56</v>
      </c>
      <c r="D75" s="233" t="s">
        <v>57</v>
      </c>
      <c r="E75" s="22" t="s">
        <v>225</v>
      </c>
      <c r="F75" s="140">
        <v>52</v>
      </c>
      <c r="G75" s="141">
        <v>0</v>
      </c>
      <c r="H75" s="141">
        <v>1</v>
      </c>
      <c r="I75" s="142">
        <f t="shared" si="4"/>
        <v>0</v>
      </c>
      <c r="J75" s="143">
        <f t="shared" si="5"/>
        <v>52</v>
      </c>
      <c r="K75" s="144"/>
      <c r="L75" s="145"/>
      <c r="M75" s="205" t="s">
        <v>10</v>
      </c>
      <c r="N75" s="205" t="s">
        <v>12</v>
      </c>
      <c r="O75" s="199"/>
      <c r="P75" s="238"/>
      <c r="Q75" s="92"/>
    </row>
    <row r="76" spans="2:17" ht="15" customHeight="1" x14ac:dyDescent="0.25">
      <c r="B76" s="229"/>
      <c r="C76" s="224"/>
      <c r="D76" s="231"/>
      <c r="E76" s="22" t="s">
        <v>209</v>
      </c>
      <c r="F76" s="140">
        <v>6</v>
      </c>
      <c r="G76" s="141">
        <v>0</v>
      </c>
      <c r="H76" s="141">
        <v>1</v>
      </c>
      <c r="I76" s="142"/>
      <c r="J76" s="143"/>
      <c r="K76" s="144">
        <f t="shared" si="7"/>
        <v>0</v>
      </c>
      <c r="L76" s="145">
        <f t="shared" si="8"/>
        <v>6</v>
      </c>
      <c r="M76" s="224"/>
      <c r="N76" s="224"/>
      <c r="O76" s="199"/>
      <c r="P76" s="238"/>
      <c r="Q76" s="92"/>
    </row>
    <row r="77" spans="2:17" ht="15" customHeight="1" x14ac:dyDescent="0.25">
      <c r="B77" s="232" t="s">
        <v>63</v>
      </c>
      <c r="C77" s="205" t="s">
        <v>64</v>
      </c>
      <c r="D77" s="233" t="s">
        <v>65</v>
      </c>
      <c r="E77" s="22" t="s">
        <v>225</v>
      </c>
      <c r="F77" s="140">
        <v>1890</v>
      </c>
      <c r="G77" s="141">
        <v>0</v>
      </c>
      <c r="H77" s="141">
        <v>1</v>
      </c>
      <c r="I77" s="142">
        <f t="shared" si="4"/>
        <v>0</v>
      </c>
      <c r="J77" s="143">
        <f t="shared" si="5"/>
        <v>1890</v>
      </c>
      <c r="K77" s="144"/>
      <c r="L77" s="145"/>
      <c r="M77" s="205" t="s">
        <v>10</v>
      </c>
      <c r="N77" s="205" t="s">
        <v>12</v>
      </c>
      <c r="O77" s="199"/>
      <c r="P77" s="238"/>
      <c r="Q77" s="92"/>
    </row>
    <row r="78" spans="2:17" ht="15" customHeight="1" x14ac:dyDescent="0.25">
      <c r="B78" s="229"/>
      <c r="C78" s="224"/>
      <c r="D78" s="231"/>
      <c r="E78" s="10" t="s">
        <v>209</v>
      </c>
      <c r="F78" s="146">
        <v>210</v>
      </c>
      <c r="G78" s="141">
        <v>0</v>
      </c>
      <c r="H78" s="141">
        <v>1</v>
      </c>
      <c r="I78" s="142"/>
      <c r="J78" s="143"/>
      <c r="K78" s="144">
        <f t="shared" si="7"/>
        <v>0</v>
      </c>
      <c r="L78" s="145">
        <f t="shared" si="8"/>
        <v>210</v>
      </c>
      <c r="M78" s="224"/>
      <c r="N78" s="224"/>
      <c r="O78" s="199"/>
      <c r="P78" s="238"/>
      <c r="Q78" s="92"/>
    </row>
    <row r="79" spans="2:17" ht="15" customHeight="1" x14ac:dyDescent="0.25">
      <c r="B79" s="201" t="s">
        <v>88</v>
      </c>
      <c r="C79" s="205" t="s">
        <v>89</v>
      </c>
      <c r="D79" s="209" t="s">
        <v>187</v>
      </c>
      <c r="E79" s="16" t="s">
        <v>226</v>
      </c>
      <c r="F79" s="140">
        <v>2152</v>
      </c>
      <c r="G79" s="141">
        <v>0</v>
      </c>
      <c r="H79" s="141">
        <v>1</v>
      </c>
      <c r="I79" s="142">
        <f t="shared" si="4"/>
        <v>0</v>
      </c>
      <c r="J79" s="143">
        <f t="shared" si="5"/>
        <v>2152</v>
      </c>
      <c r="K79" s="144"/>
      <c r="L79" s="145"/>
      <c r="M79" s="205" t="s">
        <v>10</v>
      </c>
      <c r="N79" s="205" t="s">
        <v>12</v>
      </c>
      <c r="O79" s="199"/>
      <c r="P79" s="238"/>
      <c r="Q79" s="92"/>
    </row>
    <row r="80" spans="2:17" ht="15" customHeight="1" x14ac:dyDescent="0.25">
      <c r="B80" s="202"/>
      <c r="C80" s="206"/>
      <c r="D80" s="214"/>
      <c r="E80" s="10" t="s">
        <v>216</v>
      </c>
      <c r="F80" s="140">
        <v>110</v>
      </c>
      <c r="G80" s="141">
        <v>0</v>
      </c>
      <c r="H80" s="141">
        <v>1</v>
      </c>
      <c r="I80" s="142"/>
      <c r="J80" s="143"/>
      <c r="K80" s="144">
        <f t="shared" si="7"/>
        <v>0</v>
      </c>
      <c r="L80" s="145">
        <f t="shared" si="8"/>
        <v>110</v>
      </c>
      <c r="M80" s="206"/>
      <c r="N80" s="206"/>
      <c r="O80" s="199"/>
      <c r="P80" s="238"/>
      <c r="Q80" s="92"/>
    </row>
    <row r="81" spans="2:17" ht="15" customHeight="1" x14ac:dyDescent="0.25">
      <c r="B81" s="201" t="s">
        <v>88</v>
      </c>
      <c r="C81" s="205" t="s">
        <v>89</v>
      </c>
      <c r="D81" s="209" t="s">
        <v>90</v>
      </c>
      <c r="E81" s="37" t="s">
        <v>225</v>
      </c>
      <c r="F81" s="140">
        <v>260</v>
      </c>
      <c r="G81" s="141">
        <v>0</v>
      </c>
      <c r="H81" s="141">
        <v>1</v>
      </c>
      <c r="I81" s="142">
        <f t="shared" si="4"/>
        <v>0</v>
      </c>
      <c r="J81" s="143">
        <f t="shared" si="5"/>
        <v>260</v>
      </c>
      <c r="K81" s="144"/>
      <c r="L81" s="145"/>
      <c r="M81" s="205" t="s">
        <v>10</v>
      </c>
      <c r="N81" s="205" t="s">
        <v>12</v>
      </c>
      <c r="O81" s="199"/>
      <c r="P81" s="238"/>
      <c r="Q81" s="92"/>
    </row>
    <row r="82" spans="2:17" ht="15" customHeight="1" x14ac:dyDescent="0.25">
      <c r="B82" s="202"/>
      <c r="C82" s="206"/>
      <c r="D82" s="214"/>
      <c r="E82" s="10" t="s">
        <v>209</v>
      </c>
      <c r="F82" s="146">
        <v>26</v>
      </c>
      <c r="G82" s="141">
        <v>0</v>
      </c>
      <c r="H82" s="141">
        <v>1</v>
      </c>
      <c r="I82" s="142"/>
      <c r="J82" s="143"/>
      <c r="K82" s="144">
        <f t="shared" si="7"/>
        <v>0</v>
      </c>
      <c r="L82" s="145">
        <f t="shared" si="8"/>
        <v>26</v>
      </c>
      <c r="M82" s="206"/>
      <c r="N82" s="206"/>
      <c r="O82" s="199"/>
      <c r="P82" s="238"/>
      <c r="Q82" s="92"/>
    </row>
    <row r="83" spans="2:17" ht="15" customHeight="1" x14ac:dyDescent="0.25">
      <c r="B83" s="201" t="s">
        <v>91</v>
      </c>
      <c r="C83" s="205" t="s">
        <v>64</v>
      </c>
      <c r="D83" s="209" t="s">
        <v>188</v>
      </c>
      <c r="E83" s="16" t="s">
        <v>226</v>
      </c>
      <c r="F83" s="146">
        <v>750</v>
      </c>
      <c r="G83" s="141">
        <v>1</v>
      </c>
      <c r="H83" s="141">
        <v>0</v>
      </c>
      <c r="I83" s="142">
        <f t="shared" si="4"/>
        <v>750</v>
      </c>
      <c r="J83" s="143">
        <f t="shared" si="5"/>
        <v>0</v>
      </c>
      <c r="K83" s="144"/>
      <c r="L83" s="145"/>
      <c r="M83" s="205" t="s">
        <v>10</v>
      </c>
      <c r="N83" s="205" t="s">
        <v>12</v>
      </c>
      <c r="O83" s="199"/>
      <c r="P83" s="238"/>
      <c r="Q83" s="92"/>
    </row>
    <row r="84" spans="2:17" ht="15" customHeight="1" x14ac:dyDescent="0.25">
      <c r="B84" s="202"/>
      <c r="C84" s="206"/>
      <c r="D84" s="214"/>
      <c r="E84" s="10" t="s">
        <v>216</v>
      </c>
      <c r="F84" s="146">
        <v>40</v>
      </c>
      <c r="G84" s="141">
        <v>1</v>
      </c>
      <c r="H84" s="141">
        <v>0</v>
      </c>
      <c r="I84" s="142"/>
      <c r="J84" s="143"/>
      <c r="K84" s="144">
        <f t="shared" si="7"/>
        <v>40</v>
      </c>
      <c r="L84" s="145">
        <f t="shared" si="8"/>
        <v>0</v>
      </c>
      <c r="M84" s="206"/>
      <c r="N84" s="206"/>
      <c r="O84" s="199"/>
      <c r="P84" s="238"/>
      <c r="Q84" s="92"/>
    </row>
    <row r="85" spans="2:17" ht="15" customHeight="1" x14ac:dyDescent="0.25">
      <c r="B85" s="201" t="s">
        <v>91</v>
      </c>
      <c r="C85" s="205" t="s">
        <v>64</v>
      </c>
      <c r="D85" s="209" t="s">
        <v>92</v>
      </c>
      <c r="E85" s="16" t="s">
        <v>226</v>
      </c>
      <c r="F85" s="146">
        <v>161</v>
      </c>
      <c r="G85" s="141">
        <v>0</v>
      </c>
      <c r="H85" s="141">
        <v>1</v>
      </c>
      <c r="I85" s="142">
        <f t="shared" si="4"/>
        <v>0</v>
      </c>
      <c r="J85" s="143">
        <f t="shared" si="5"/>
        <v>161</v>
      </c>
      <c r="K85" s="144"/>
      <c r="L85" s="145"/>
      <c r="M85" s="205" t="s">
        <v>10</v>
      </c>
      <c r="N85" s="205" t="s">
        <v>12</v>
      </c>
      <c r="O85" s="199"/>
      <c r="P85" s="238"/>
      <c r="Q85" s="92"/>
    </row>
    <row r="86" spans="2:17" ht="15" customHeight="1" x14ac:dyDescent="0.25">
      <c r="B86" s="202"/>
      <c r="C86" s="206"/>
      <c r="D86" s="214"/>
      <c r="E86" s="10" t="s">
        <v>216</v>
      </c>
      <c r="F86" s="146">
        <v>9</v>
      </c>
      <c r="G86" s="141">
        <v>0</v>
      </c>
      <c r="H86" s="141">
        <v>1</v>
      </c>
      <c r="I86" s="142"/>
      <c r="J86" s="143"/>
      <c r="K86" s="144">
        <f t="shared" si="7"/>
        <v>0</v>
      </c>
      <c r="L86" s="145">
        <f t="shared" si="8"/>
        <v>9</v>
      </c>
      <c r="M86" s="206"/>
      <c r="N86" s="206"/>
      <c r="O86" s="199"/>
      <c r="P86" s="238"/>
      <c r="Q86" s="92"/>
    </row>
    <row r="87" spans="2:17" ht="15" customHeight="1" x14ac:dyDescent="0.25">
      <c r="B87" s="201" t="s">
        <v>190</v>
      </c>
      <c r="C87" s="205" t="s">
        <v>193</v>
      </c>
      <c r="D87" s="203" t="s">
        <v>189</v>
      </c>
      <c r="E87" s="37" t="s">
        <v>225</v>
      </c>
      <c r="F87" s="171">
        <v>1860</v>
      </c>
      <c r="G87" s="141">
        <v>0</v>
      </c>
      <c r="H87" s="141">
        <v>1</v>
      </c>
      <c r="I87" s="142">
        <f t="shared" si="4"/>
        <v>0</v>
      </c>
      <c r="J87" s="143">
        <f t="shared" si="5"/>
        <v>1860</v>
      </c>
      <c r="K87" s="144"/>
      <c r="L87" s="145"/>
      <c r="M87" s="205" t="s">
        <v>10</v>
      </c>
      <c r="N87" s="205" t="s">
        <v>12</v>
      </c>
      <c r="O87" s="199"/>
      <c r="P87" s="238"/>
      <c r="Q87" s="92"/>
    </row>
    <row r="88" spans="2:17" ht="15" customHeight="1" x14ac:dyDescent="0.25">
      <c r="B88" s="222"/>
      <c r="C88" s="224"/>
      <c r="D88" s="223"/>
      <c r="E88" s="10" t="s">
        <v>209</v>
      </c>
      <c r="F88" s="146">
        <v>170</v>
      </c>
      <c r="G88" s="141">
        <v>0</v>
      </c>
      <c r="H88" s="141">
        <v>1</v>
      </c>
      <c r="I88" s="142"/>
      <c r="J88" s="143"/>
      <c r="K88" s="144">
        <f t="shared" si="7"/>
        <v>0</v>
      </c>
      <c r="L88" s="145">
        <f t="shared" si="8"/>
        <v>170</v>
      </c>
      <c r="M88" s="206"/>
      <c r="N88" s="206"/>
      <c r="O88" s="199"/>
      <c r="P88" s="238"/>
      <c r="Q88" s="92"/>
    </row>
    <row r="89" spans="2:17" ht="15" customHeight="1" x14ac:dyDescent="0.25">
      <c r="B89" s="201" t="s">
        <v>33</v>
      </c>
      <c r="C89" s="205" t="s">
        <v>193</v>
      </c>
      <c r="D89" s="203" t="s">
        <v>191</v>
      </c>
      <c r="E89" s="37" t="s">
        <v>225</v>
      </c>
      <c r="F89" s="171">
        <v>2800</v>
      </c>
      <c r="G89" s="141">
        <v>0</v>
      </c>
      <c r="H89" s="141">
        <v>1</v>
      </c>
      <c r="I89" s="142">
        <f t="shared" si="4"/>
        <v>0</v>
      </c>
      <c r="J89" s="143">
        <f t="shared" si="5"/>
        <v>2800</v>
      </c>
      <c r="K89" s="144"/>
      <c r="L89" s="145"/>
      <c r="M89" s="205" t="s">
        <v>10</v>
      </c>
      <c r="N89" s="205" t="s">
        <v>12</v>
      </c>
      <c r="O89" s="199"/>
      <c r="P89" s="238"/>
      <c r="Q89" s="92"/>
    </row>
    <row r="90" spans="2:17" ht="15" customHeight="1" x14ac:dyDescent="0.25">
      <c r="B90" s="222"/>
      <c r="C90" s="224"/>
      <c r="D90" s="223"/>
      <c r="E90" s="10" t="s">
        <v>209</v>
      </c>
      <c r="F90" s="146">
        <v>280</v>
      </c>
      <c r="G90" s="141">
        <v>0</v>
      </c>
      <c r="H90" s="141">
        <v>1</v>
      </c>
      <c r="I90" s="142"/>
      <c r="J90" s="143"/>
      <c r="K90" s="144">
        <f t="shared" si="7"/>
        <v>0</v>
      </c>
      <c r="L90" s="145">
        <f t="shared" si="8"/>
        <v>280</v>
      </c>
      <c r="M90" s="206"/>
      <c r="N90" s="206"/>
      <c r="O90" s="199"/>
      <c r="P90" s="238"/>
      <c r="Q90" s="92"/>
    </row>
    <row r="91" spans="2:17" ht="15" customHeight="1" x14ac:dyDescent="0.25">
      <c r="B91" s="201" t="s">
        <v>33</v>
      </c>
      <c r="C91" s="205" t="s">
        <v>193</v>
      </c>
      <c r="D91" s="203" t="s">
        <v>192</v>
      </c>
      <c r="E91" s="37" t="s">
        <v>225</v>
      </c>
      <c r="F91" s="171">
        <v>3107</v>
      </c>
      <c r="G91" s="141">
        <v>0</v>
      </c>
      <c r="H91" s="141">
        <v>1</v>
      </c>
      <c r="I91" s="142">
        <f t="shared" si="4"/>
        <v>0</v>
      </c>
      <c r="J91" s="143">
        <f t="shared" si="5"/>
        <v>3107</v>
      </c>
      <c r="K91" s="144"/>
      <c r="L91" s="145"/>
      <c r="M91" s="205" t="s">
        <v>10</v>
      </c>
      <c r="N91" s="205" t="s">
        <v>12</v>
      </c>
      <c r="O91" s="199"/>
      <c r="P91" s="238"/>
      <c r="Q91" s="92"/>
    </row>
    <row r="92" spans="2:17" ht="15" customHeight="1" x14ac:dyDescent="0.25">
      <c r="B92" s="222"/>
      <c r="C92" s="224"/>
      <c r="D92" s="223"/>
      <c r="E92" s="10" t="s">
        <v>209</v>
      </c>
      <c r="F92" s="146">
        <v>305</v>
      </c>
      <c r="G92" s="141">
        <v>0</v>
      </c>
      <c r="H92" s="141">
        <v>1</v>
      </c>
      <c r="I92" s="142"/>
      <c r="J92" s="143"/>
      <c r="K92" s="144">
        <f t="shared" si="7"/>
        <v>0</v>
      </c>
      <c r="L92" s="145">
        <f t="shared" si="8"/>
        <v>305</v>
      </c>
      <c r="M92" s="206"/>
      <c r="N92" s="206"/>
      <c r="O92" s="199"/>
      <c r="P92" s="238"/>
      <c r="Q92" s="92"/>
    </row>
    <row r="93" spans="2:17" ht="15" customHeight="1" x14ac:dyDescent="0.25">
      <c r="B93" s="201" t="s">
        <v>93</v>
      </c>
      <c r="C93" s="205" t="s">
        <v>94</v>
      </c>
      <c r="D93" s="209" t="s">
        <v>149</v>
      </c>
      <c r="E93" s="16" t="s">
        <v>226</v>
      </c>
      <c r="F93" s="146">
        <v>3430</v>
      </c>
      <c r="G93" s="141">
        <v>1</v>
      </c>
      <c r="H93" s="141">
        <v>0</v>
      </c>
      <c r="I93" s="142">
        <f t="shared" si="4"/>
        <v>3430</v>
      </c>
      <c r="J93" s="143">
        <f t="shared" si="5"/>
        <v>0</v>
      </c>
      <c r="K93" s="144"/>
      <c r="L93" s="145"/>
      <c r="M93" s="205" t="s">
        <v>10</v>
      </c>
      <c r="N93" s="205" t="s">
        <v>12</v>
      </c>
      <c r="O93" s="199"/>
      <c r="P93" s="238"/>
      <c r="Q93" s="92"/>
    </row>
    <row r="94" spans="2:17" ht="15" customHeight="1" x14ac:dyDescent="0.25">
      <c r="B94" s="202"/>
      <c r="C94" s="206"/>
      <c r="D94" s="214"/>
      <c r="E94" s="10" t="s">
        <v>216</v>
      </c>
      <c r="F94" s="146">
        <v>179</v>
      </c>
      <c r="G94" s="141">
        <v>1</v>
      </c>
      <c r="H94" s="141">
        <v>0</v>
      </c>
      <c r="I94" s="142"/>
      <c r="J94" s="143"/>
      <c r="K94" s="144">
        <f t="shared" si="7"/>
        <v>179</v>
      </c>
      <c r="L94" s="145">
        <f t="shared" si="8"/>
        <v>0</v>
      </c>
      <c r="M94" s="206"/>
      <c r="N94" s="206"/>
      <c r="O94" s="199"/>
      <c r="P94" s="238"/>
      <c r="Q94" s="92"/>
    </row>
    <row r="95" spans="2:17" ht="15" customHeight="1" x14ac:dyDescent="0.25">
      <c r="B95" s="201" t="s">
        <v>95</v>
      </c>
      <c r="C95" s="205" t="s">
        <v>96</v>
      </c>
      <c r="D95" s="209" t="s">
        <v>148</v>
      </c>
      <c r="E95" s="16" t="s">
        <v>226</v>
      </c>
      <c r="F95" s="146">
        <v>9405</v>
      </c>
      <c r="G95" s="141">
        <v>1</v>
      </c>
      <c r="H95" s="141">
        <v>0</v>
      </c>
      <c r="I95" s="142">
        <f t="shared" ref="I95:I142" si="10">F95*G95</f>
        <v>9405</v>
      </c>
      <c r="J95" s="143">
        <f t="shared" ref="J95:J142" si="11">F95*H95</f>
        <v>0</v>
      </c>
      <c r="K95" s="144"/>
      <c r="L95" s="145"/>
      <c r="M95" s="205" t="s">
        <v>10</v>
      </c>
      <c r="N95" s="205" t="s">
        <v>12</v>
      </c>
      <c r="O95" s="199"/>
      <c r="P95" s="238"/>
      <c r="Q95" s="92"/>
    </row>
    <row r="96" spans="2:17" ht="15" customHeight="1" x14ac:dyDescent="0.25">
      <c r="B96" s="202"/>
      <c r="C96" s="206"/>
      <c r="D96" s="214"/>
      <c r="E96" s="10" t="s">
        <v>216</v>
      </c>
      <c r="F96" s="146">
        <v>495</v>
      </c>
      <c r="G96" s="141">
        <v>1</v>
      </c>
      <c r="H96" s="141">
        <v>0</v>
      </c>
      <c r="I96" s="142"/>
      <c r="J96" s="143"/>
      <c r="K96" s="144">
        <f t="shared" ref="K96:K140" si="12">F96*G96</f>
        <v>495</v>
      </c>
      <c r="L96" s="145">
        <f t="shared" ref="L96:L140" si="13">F96*H96</f>
        <v>0</v>
      </c>
      <c r="M96" s="206"/>
      <c r="N96" s="206"/>
      <c r="O96" s="199"/>
      <c r="P96" s="238"/>
      <c r="Q96" s="92"/>
    </row>
    <row r="97" spans="2:872" ht="15" customHeight="1" x14ac:dyDescent="0.25">
      <c r="B97" s="201" t="s">
        <v>95</v>
      </c>
      <c r="C97" s="205" t="s">
        <v>96</v>
      </c>
      <c r="D97" s="203" t="s">
        <v>97</v>
      </c>
      <c r="E97" s="13" t="s">
        <v>226</v>
      </c>
      <c r="F97" s="146">
        <v>1093</v>
      </c>
      <c r="G97" s="141">
        <v>1</v>
      </c>
      <c r="H97" s="141">
        <v>0</v>
      </c>
      <c r="I97" s="142">
        <f t="shared" si="10"/>
        <v>1093</v>
      </c>
      <c r="J97" s="143">
        <f t="shared" si="11"/>
        <v>0</v>
      </c>
      <c r="K97" s="144"/>
      <c r="L97" s="145"/>
      <c r="M97" s="205" t="s">
        <v>10</v>
      </c>
      <c r="N97" s="205" t="s">
        <v>12</v>
      </c>
      <c r="O97" s="199"/>
      <c r="P97" s="238"/>
      <c r="Q97" s="92"/>
    </row>
    <row r="98" spans="2:872" ht="15" customHeight="1" x14ac:dyDescent="0.25">
      <c r="B98" s="202"/>
      <c r="C98" s="206"/>
      <c r="D98" s="204"/>
      <c r="E98" s="10" t="s">
        <v>216</v>
      </c>
      <c r="F98" s="146">
        <v>57</v>
      </c>
      <c r="G98" s="141">
        <v>1</v>
      </c>
      <c r="H98" s="141">
        <v>0</v>
      </c>
      <c r="I98" s="142"/>
      <c r="J98" s="143"/>
      <c r="K98" s="144">
        <f t="shared" si="12"/>
        <v>57</v>
      </c>
      <c r="L98" s="145">
        <f t="shared" si="13"/>
        <v>0</v>
      </c>
      <c r="M98" s="206"/>
      <c r="N98" s="206"/>
      <c r="O98" s="199"/>
      <c r="P98" s="238"/>
      <c r="Q98" s="92"/>
    </row>
    <row r="99" spans="2:872" ht="15" customHeight="1" x14ac:dyDescent="0.25">
      <c r="B99" s="34" t="s">
        <v>98</v>
      </c>
      <c r="C99" s="36" t="s">
        <v>100</v>
      </c>
      <c r="D99" s="35" t="s">
        <v>99</v>
      </c>
      <c r="E99" s="10" t="s">
        <v>9</v>
      </c>
      <c r="F99" s="146">
        <v>312</v>
      </c>
      <c r="G99" s="141">
        <v>0</v>
      </c>
      <c r="H99" s="141">
        <v>1</v>
      </c>
      <c r="I99" s="142">
        <f t="shared" si="10"/>
        <v>0</v>
      </c>
      <c r="J99" s="143">
        <f t="shared" si="11"/>
        <v>312</v>
      </c>
      <c r="K99" s="144"/>
      <c r="L99" s="145"/>
      <c r="M99" s="119" t="s">
        <v>10</v>
      </c>
      <c r="N99" s="33" t="s">
        <v>12</v>
      </c>
      <c r="O99" s="199"/>
      <c r="P99" s="238"/>
      <c r="Q99" s="92"/>
    </row>
    <row r="100" spans="2:872" ht="15" customHeight="1" x14ac:dyDescent="0.25">
      <c r="B100" s="201" t="s">
        <v>98</v>
      </c>
      <c r="C100" s="235" t="s">
        <v>102</v>
      </c>
      <c r="D100" s="203" t="s">
        <v>101</v>
      </c>
      <c r="E100" s="13" t="s">
        <v>226</v>
      </c>
      <c r="F100" s="146">
        <v>931</v>
      </c>
      <c r="G100" s="141">
        <v>0</v>
      </c>
      <c r="H100" s="141">
        <v>1</v>
      </c>
      <c r="I100" s="142">
        <f t="shared" si="10"/>
        <v>0</v>
      </c>
      <c r="J100" s="143">
        <f t="shared" si="11"/>
        <v>931</v>
      </c>
      <c r="K100" s="144"/>
      <c r="L100" s="145"/>
      <c r="M100" s="205" t="s">
        <v>10</v>
      </c>
      <c r="N100" s="205" t="s">
        <v>12</v>
      </c>
      <c r="O100" s="199"/>
      <c r="P100" s="238"/>
      <c r="Q100" s="92"/>
    </row>
    <row r="101" spans="2:872" ht="15" customHeight="1" x14ac:dyDescent="0.25">
      <c r="B101" s="202"/>
      <c r="C101" s="236"/>
      <c r="D101" s="204"/>
      <c r="E101" s="10" t="s">
        <v>216</v>
      </c>
      <c r="F101" s="146">
        <v>49</v>
      </c>
      <c r="G101" s="141">
        <v>0</v>
      </c>
      <c r="H101" s="141">
        <v>1</v>
      </c>
      <c r="I101" s="142"/>
      <c r="J101" s="143"/>
      <c r="K101" s="144">
        <f t="shared" si="12"/>
        <v>0</v>
      </c>
      <c r="L101" s="145">
        <f t="shared" si="13"/>
        <v>49</v>
      </c>
      <c r="M101" s="206"/>
      <c r="N101" s="206"/>
      <c r="O101" s="199"/>
      <c r="P101" s="238"/>
      <c r="Q101" s="92"/>
    </row>
    <row r="102" spans="2:872" s="66" customFormat="1" x14ac:dyDescent="0.25">
      <c r="B102" s="201" t="s">
        <v>103</v>
      </c>
      <c r="C102" s="235" t="s">
        <v>105</v>
      </c>
      <c r="D102" s="203" t="s">
        <v>104</v>
      </c>
      <c r="E102" s="16" t="s">
        <v>226</v>
      </c>
      <c r="F102" s="146">
        <v>247</v>
      </c>
      <c r="G102" s="141">
        <v>1</v>
      </c>
      <c r="H102" s="141">
        <v>0</v>
      </c>
      <c r="I102" s="142">
        <f t="shared" si="10"/>
        <v>247</v>
      </c>
      <c r="J102" s="143">
        <f t="shared" si="11"/>
        <v>0</v>
      </c>
      <c r="K102" s="144"/>
      <c r="L102" s="145"/>
      <c r="M102" s="205" t="s">
        <v>10</v>
      </c>
      <c r="N102" s="205" t="s">
        <v>12</v>
      </c>
      <c r="O102" s="199"/>
      <c r="P102" s="238"/>
      <c r="Q102" s="94"/>
      <c r="R102" s="65"/>
      <c r="S102" s="65"/>
      <c r="T102" s="65"/>
      <c r="U102" s="65"/>
      <c r="ADW102" s="65"/>
      <c r="ADX102" s="65"/>
      <c r="ADY102" s="65"/>
      <c r="ADZ102" s="65"/>
      <c r="AEA102" s="65"/>
      <c r="AEB102" s="65"/>
      <c r="AEC102" s="65"/>
      <c r="AED102" s="65"/>
      <c r="AEE102" s="65"/>
      <c r="AEF102" s="65"/>
      <c r="AEG102" s="65"/>
      <c r="AEH102" s="65"/>
      <c r="AEI102" s="65"/>
      <c r="AEJ102" s="65"/>
      <c r="AEK102" s="65"/>
      <c r="AEL102" s="65"/>
      <c r="AEM102" s="65"/>
      <c r="AEN102" s="65"/>
      <c r="AEO102" s="65"/>
      <c r="AEP102" s="65"/>
      <c r="AEQ102" s="65"/>
      <c r="AER102" s="65"/>
      <c r="AES102" s="65"/>
      <c r="AET102" s="65"/>
      <c r="AEU102" s="65"/>
      <c r="AEV102" s="65"/>
      <c r="AEW102" s="65"/>
      <c r="AEX102" s="65"/>
      <c r="AEY102" s="65"/>
      <c r="AEZ102" s="65"/>
      <c r="AFA102" s="65"/>
      <c r="AFB102" s="65"/>
      <c r="AFC102" s="65"/>
      <c r="AFD102" s="65"/>
      <c r="AFE102" s="65"/>
      <c r="AFF102" s="65"/>
      <c r="AFG102" s="65"/>
      <c r="AFH102" s="65"/>
      <c r="AFI102" s="65"/>
      <c r="AFJ102" s="65"/>
      <c r="AFK102" s="65"/>
      <c r="AFL102" s="65"/>
      <c r="AFM102" s="65"/>
      <c r="AFN102" s="65"/>
      <c r="AFO102" s="65"/>
      <c r="AFP102" s="65"/>
      <c r="AFQ102" s="65"/>
      <c r="AFR102" s="65"/>
      <c r="AFS102" s="65"/>
      <c r="AFT102" s="65"/>
      <c r="AFU102" s="65"/>
      <c r="AFV102" s="65"/>
      <c r="AFW102" s="65"/>
      <c r="AFX102" s="65"/>
      <c r="AFY102" s="65"/>
      <c r="AFZ102" s="65"/>
      <c r="AGA102" s="65"/>
      <c r="AGB102" s="65"/>
      <c r="AGC102" s="65"/>
      <c r="AGD102" s="65"/>
      <c r="AGE102" s="65"/>
      <c r="AGF102" s="65"/>
      <c r="AGG102" s="65"/>
      <c r="AGH102" s="65"/>
      <c r="AGI102" s="65"/>
      <c r="AGJ102" s="65"/>
      <c r="AGK102" s="65"/>
      <c r="AGL102" s="65"/>
      <c r="AGM102" s="65"/>
      <c r="AGN102" s="65"/>
    </row>
    <row r="103" spans="2:872" s="66" customFormat="1" ht="15.75" thickBot="1" x14ac:dyDescent="0.3">
      <c r="B103" s="217"/>
      <c r="C103" s="241"/>
      <c r="D103" s="211"/>
      <c r="E103" s="7" t="s">
        <v>216</v>
      </c>
      <c r="F103" s="172">
        <v>13</v>
      </c>
      <c r="G103" s="141">
        <v>1</v>
      </c>
      <c r="H103" s="141">
        <v>0</v>
      </c>
      <c r="I103" s="142"/>
      <c r="J103" s="143"/>
      <c r="K103" s="144">
        <f t="shared" si="12"/>
        <v>13</v>
      </c>
      <c r="L103" s="145">
        <f t="shared" si="13"/>
        <v>0</v>
      </c>
      <c r="M103" s="207"/>
      <c r="N103" s="207"/>
      <c r="O103" s="200"/>
      <c r="P103" s="238"/>
      <c r="Q103" s="94"/>
      <c r="R103" s="65"/>
      <c r="S103" s="65"/>
      <c r="T103" s="65"/>
      <c r="U103" s="65"/>
      <c r="ADW103" s="65"/>
      <c r="ADX103" s="65"/>
      <c r="ADY103" s="65"/>
      <c r="ADZ103" s="65"/>
      <c r="AEA103" s="65"/>
      <c r="AEB103" s="65"/>
      <c r="AEC103" s="65"/>
      <c r="AED103" s="65"/>
      <c r="AEE103" s="65"/>
      <c r="AEF103" s="65"/>
      <c r="AEG103" s="65"/>
      <c r="AEH103" s="65"/>
      <c r="AEI103" s="65"/>
      <c r="AEJ103" s="65"/>
      <c r="AEK103" s="65"/>
      <c r="AEL103" s="65"/>
      <c r="AEM103" s="65"/>
      <c r="AEN103" s="65"/>
      <c r="AEO103" s="65"/>
      <c r="AEP103" s="65"/>
      <c r="AEQ103" s="65"/>
      <c r="AER103" s="65"/>
      <c r="AES103" s="65"/>
      <c r="AET103" s="65"/>
      <c r="AEU103" s="65"/>
      <c r="AEV103" s="65"/>
      <c r="AEW103" s="65"/>
      <c r="AEX103" s="65"/>
      <c r="AEY103" s="65"/>
      <c r="AEZ103" s="65"/>
      <c r="AFA103" s="65"/>
      <c r="AFB103" s="65"/>
      <c r="AFC103" s="65"/>
      <c r="AFD103" s="65"/>
      <c r="AFE103" s="65"/>
      <c r="AFF103" s="65"/>
      <c r="AFG103" s="65"/>
      <c r="AFH103" s="65"/>
      <c r="AFI103" s="65"/>
      <c r="AFJ103" s="65"/>
      <c r="AFK103" s="65"/>
      <c r="AFL103" s="65"/>
      <c r="AFM103" s="65"/>
      <c r="AFN103" s="65"/>
      <c r="AFO103" s="65"/>
      <c r="AFP103" s="65"/>
      <c r="AFQ103" s="65"/>
      <c r="AFR103" s="65"/>
      <c r="AFS103" s="65"/>
      <c r="AFT103" s="65"/>
      <c r="AFU103" s="65"/>
      <c r="AFV103" s="65"/>
      <c r="AFW103" s="65"/>
      <c r="AFX103" s="65"/>
      <c r="AFY103" s="65"/>
      <c r="AFZ103" s="65"/>
      <c r="AGA103" s="65"/>
      <c r="AGB103" s="65"/>
      <c r="AGC103" s="65"/>
      <c r="AGD103" s="65"/>
      <c r="AGE103" s="65"/>
      <c r="AGF103" s="65"/>
      <c r="AGG103" s="65"/>
      <c r="AGH103" s="65"/>
      <c r="AGI103" s="65"/>
      <c r="AGJ103" s="65"/>
      <c r="AGK103" s="65"/>
      <c r="AGL103" s="65"/>
      <c r="AGM103" s="65"/>
      <c r="AGN103" s="65"/>
    </row>
    <row r="104" spans="2:872" ht="15" customHeight="1" thickTop="1" x14ac:dyDescent="0.25">
      <c r="B104" s="113"/>
      <c r="C104" s="114"/>
      <c r="D104" s="80" t="s">
        <v>83</v>
      </c>
      <c r="E104" s="64" t="s">
        <v>202</v>
      </c>
      <c r="F104" s="161">
        <v>1250</v>
      </c>
      <c r="G104" s="162">
        <v>0.5</v>
      </c>
      <c r="H104" s="162">
        <v>0.5</v>
      </c>
      <c r="I104" s="102">
        <v>625</v>
      </c>
      <c r="J104" s="105">
        <v>625</v>
      </c>
      <c r="K104" s="108"/>
      <c r="L104" s="111"/>
      <c r="M104" s="163" t="s">
        <v>10</v>
      </c>
      <c r="N104" s="163" t="s">
        <v>12</v>
      </c>
      <c r="O104" s="117"/>
      <c r="P104" s="238"/>
      <c r="Q104" s="92"/>
    </row>
    <row r="105" spans="2:872" ht="15" customHeight="1" thickBot="1" x14ac:dyDescent="0.3">
      <c r="B105" s="115"/>
      <c r="C105" s="116"/>
      <c r="D105" s="81" t="s">
        <v>83</v>
      </c>
      <c r="E105" s="27" t="s">
        <v>208</v>
      </c>
      <c r="F105" s="164">
        <v>1250</v>
      </c>
      <c r="G105" s="165">
        <v>0.5</v>
      </c>
      <c r="H105" s="165">
        <v>0.5</v>
      </c>
      <c r="I105" s="103"/>
      <c r="J105" s="106"/>
      <c r="K105" s="109">
        <v>625</v>
      </c>
      <c r="L105" s="112">
        <v>625</v>
      </c>
      <c r="M105" s="166" t="s">
        <v>10</v>
      </c>
      <c r="N105" s="166" t="s">
        <v>12</v>
      </c>
      <c r="O105" s="118"/>
      <c r="P105" s="238"/>
      <c r="Q105" s="92"/>
    </row>
    <row r="106" spans="2:872" s="122" customFormat="1" ht="15.75" thickBot="1" x14ac:dyDescent="0.3">
      <c r="B106" s="130"/>
      <c r="C106" s="131"/>
      <c r="D106" s="132" t="s">
        <v>233</v>
      </c>
      <c r="E106" s="133"/>
      <c r="F106" s="167">
        <f>SUM(F62:F105)</f>
        <v>68427</v>
      </c>
      <c r="G106" s="168"/>
      <c r="H106" s="168"/>
      <c r="I106" s="125">
        <f t="shared" ref="I106:L106" si="14">SUM(I62:I105)</f>
        <v>18330</v>
      </c>
      <c r="J106" s="126">
        <f t="shared" si="14"/>
        <v>41886</v>
      </c>
      <c r="K106" s="127">
        <f t="shared" si="14"/>
        <v>1409</v>
      </c>
      <c r="L106" s="128">
        <f t="shared" si="14"/>
        <v>6802</v>
      </c>
      <c r="M106" s="169">
        <f>F106</f>
        <v>68427</v>
      </c>
      <c r="N106" s="170"/>
      <c r="O106" s="129"/>
      <c r="P106" s="239"/>
      <c r="Q106" s="123"/>
      <c r="R106" s="124"/>
      <c r="S106" s="124"/>
      <c r="T106" s="124"/>
      <c r="U106" s="124"/>
      <c r="ADW106" s="124"/>
      <c r="ADX106" s="124"/>
      <c r="ADY106" s="124"/>
      <c r="ADZ106" s="124"/>
      <c r="AEA106" s="124"/>
      <c r="AEB106" s="124"/>
      <c r="AEC106" s="124"/>
      <c r="AED106" s="124"/>
      <c r="AEE106" s="124"/>
      <c r="AEF106" s="124"/>
      <c r="AEG106" s="124"/>
      <c r="AEH106" s="124"/>
      <c r="AEI106" s="124"/>
      <c r="AEJ106" s="124"/>
      <c r="AEK106" s="124"/>
      <c r="AEL106" s="124"/>
      <c r="AEM106" s="124"/>
      <c r="AEN106" s="124"/>
      <c r="AEO106" s="124"/>
      <c r="AEP106" s="124"/>
      <c r="AEQ106" s="124"/>
      <c r="AER106" s="124"/>
      <c r="AES106" s="124"/>
      <c r="AET106" s="124"/>
      <c r="AEU106" s="124"/>
      <c r="AEV106" s="124"/>
      <c r="AEW106" s="124"/>
      <c r="AEX106" s="124"/>
      <c r="AEY106" s="124"/>
      <c r="AEZ106" s="124"/>
      <c r="AFA106" s="124"/>
      <c r="AFB106" s="124"/>
      <c r="AFC106" s="124"/>
      <c r="AFD106" s="124"/>
      <c r="AFE106" s="124"/>
      <c r="AFF106" s="124"/>
      <c r="AFG106" s="124"/>
      <c r="AFH106" s="124"/>
      <c r="AFI106" s="124"/>
      <c r="AFJ106" s="124"/>
      <c r="AFK106" s="124"/>
      <c r="AFL106" s="124"/>
      <c r="AFM106" s="124"/>
      <c r="AFN106" s="124"/>
      <c r="AFO106" s="124"/>
      <c r="AFP106" s="124"/>
      <c r="AFQ106" s="124"/>
      <c r="AFR106" s="124"/>
      <c r="AFS106" s="124"/>
      <c r="AFT106" s="124"/>
      <c r="AFU106" s="124"/>
      <c r="AFV106" s="124"/>
      <c r="AFW106" s="124"/>
      <c r="AFX106" s="124"/>
      <c r="AFY106" s="124"/>
      <c r="AFZ106" s="124"/>
      <c r="AGA106" s="124"/>
      <c r="AGB106" s="124"/>
      <c r="AGC106" s="124"/>
      <c r="AGD106" s="124"/>
      <c r="AGE106" s="124"/>
      <c r="AGF106" s="124"/>
      <c r="AGG106" s="124"/>
      <c r="AGH106" s="124"/>
      <c r="AGI106" s="124"/>
      <c r="AGJ106" s="124"/>
      <c r="AGK106" s="124"/>
      <c r="AGL106" s="124"/>
      <c r="AGM106" s="124"/>
      <c r="AGN106" s="124"/>
    </row>
    <row r="107" spans="2:872" ht="15" customHeight="1" x14ac:dyDescent="0.25">
      <c r="B107" s="39" t="s">
        <v>45</v>
      </c>
      <c r="C107" s="18" t="s">
        <v>46</v>
      </c>
      <c r="D107" s="16" t="s">
        <v>48</v>
      </c>
      <c r="E107" s="40" t="s">
        <v>9</v>
      </c>
      <c r="F107" s="134">
        <v>5500</v>
      </c>
      <c r="G107" s="173">
        <v>1</v>
      </c>
      <c r="H107" s="173">
        <v>0</v>
      </c>
      <c r="I107" s="142">
        <f t="shared" si="10"/>
        <v>5500</v>
      </c>
      <c r="J107" s="143">
        <f t="shared" si="11"/>
        <v>0</v>
      </c>
      <c r="K107" s="144"/>
      <c r="L107" s="145"/>
      <c r="M107" s="41" t="s">
        <v>10</v>
      </c>
      <c r="N107" s="41" t="s">
        <v>12</v>
      </c>
      <c r="O107" s="212" t="s">
        <v>47</v>
      </c>
      <c r="P107" s="237">
        <v>4</v>
      </c>
      <c r="Q107" s="92"/>
    </row>
    <row r="108" spans="2:872" ht="15" customHeight="1" x14ac:dyDescent="0.25">
      <c r="B108" s="11" t="s">
        <v>66</v>
      </c>
      <c r="C108" s="21" t="s">
        <v>80</v>
      </c>
      <c r="D108" s="13" t="s">
        <v>81</v>
      </c>
      <c r="E108" s="13" t="s">
        <v>9</v>
      </c>
      <c r="F108" s="146">
        <v>2200</v>
      </c>
      <c r="G108" s="141">
        <v>1</v>
      </c>
      <c r="H108" s="141">
        <v>0</v>
      </c>
      <c r="I108" s="142">
        <f t="shared" si="10"/>
        <v>2200</v>
      </c>
      <c r="J108" s="143">
        <f t="shared" si="11"/>
        <v>0</v>
      </c>
      <c r="K108" s="144"/>
      <c r="L108" s="145"/>
      <c r="M108" s="21" t="s">
        <v>10</v>
      </c>
      <c r="N108" s="21" t="s">
        <v>12</v>
      </c>
      <c r="O108" s="199"/>
      <c r="P108" s="238"/>
      <c r="Q108" s="92"/>
    </row>
    <row r="109" spans="2:872" ht="15" customHeight="1" x14ac:dyDescent="0.25">
      <c r="B109" s="11" t="s">
        <v>84</v>
      </c>
      <c r="C109" s="21" t="s">
        <v>87</v>
      </c>
      <c r="D109" s="209" t="s">
        <v>122</v>
      </c>
      <c r="E109" s="13" t="s">
        <v>9</v>
      </c>
      <c r="F109" s="146">
        <v>2150</v>
      </c>
      <c r="G109" s="141">
        <v>1</v>
      </c>
      <c r="H109" s="141">
        <v>0</v>
      </c>
      <c r="I109" s="142">
        <f t="shared" si="10"/>
        <v>2150</v>
      </c>
      <c r="J109" s="143">
        <f t="shared" si="11"/>
        <v>0</v>
      </c>
      <c r="K109" s="144"/>
      <c r="L109" s="145"/>
      <c r="M109" s="21" t="s">
        <v>10</v>
      </c>
      <c r="N109" s="21" t="s">
        <v>12</v>
      </c>
      <c r="O109" s="199"/>
      <c r="P109" s="238"/>
      <c r="Q109" s="92"/>
    </row>
    <row r="110" spans="2:872" ht="15" customHeight="1" thickBot="1" x14ac:dyDescent="0.3">
      <c r="B110" s="74" t="s">
        <v>85</v>
      </c>
      <c r="C110" s="42" t="s">
        <v>86</v>
      </c>
      <c r="D110" s="210"/>
      <c r="E110" s="32" t="s">
        <v>9</v>
      </c>
      <c r="F110" s="159">
        <v>400</v>
      </c>
      <c r="G110" s="160">
        <v>1</v>
      </c>
      <c r="H110" s="160">
        <v>0</v>
      </c>
      <c r="I110" s="142">
        <f t="shared" si="10"/>
        <v>400</v>
      </c>
      <c r="J110" s="143">
        <f t="shared" si="11"/>
        <v>0</v>
      </c>
      <c r="K110" s="144"/>
      <c r="L110" s="145"/>
      <c r="M110" s="42" t="s">
        <v>10</v>
      </c>
      <c r="N110" s="42" t="s">
        <v>12</v>
      </c>
      <c r="O110" s="200"/>
      <c r="P110" s="238"/>
      <c r="Q110" s="92"/>
    </row>
    <row r="111" spans="2:872" ht="15" customHeight="1" thickTop="1" x14ac:dyDescent="0.25">
      <c r="B111" s="220" t="s">
        <v>49</v>
      </c>
      <c r="C111" s="215" t="s">
        <v>51</v>
      </c>
      <c r="D111" s="221" t="s">
        <v>204</v>
      </c>
      <c r="E111" s="16" t="s">
        <v>218</v>
      </c>
      <c r="F111" s="140">
        <v>3200</v>
      </c>
      <c r="G111" s="174">
        <v>1</v>
      </c>
      <c r="H111" s="174">
        <v>0</v>
      </c>
      <c r="I111" s="142">
        <f t="shared" si="10"/>
        <v>3200</v>
      </c>
      <c r="J111" s="143">
        <f t="shared" si="11"/>
        <v>0</v>
      </c>
      <c r="K111" s="144"/>
      <c r="L111" s="145"/>
      <c r="M111" s="208" t="s">
        <v>10</v>
      </c>
      <c r="N111" s="215" t="s">
        <v>12</v>
      </c>
      <c r="O111" s="198" t="s">
        <v>50</v>
      </c>
      <c r="P111" s="238"/>
      <c r="Q111" s="92"/>
    </row>
    <row r="112" spans="2:872" ht="15" customHeight="1" thickBot="1" x14ac:dyDescent="0.3">
      <c r="B112" s="217"/>
      <c r="C112" s="207"/>
      <c r="D112" s="211"/>
      <c r="E112" s="43" t="s">
        <v>217</v>
      </c>
      <c r="F112" s="171">
        <v>3200</v>
      </c>
      <c r="G112" s="175">
        <v>1</v>
      </c>
      <c r="H112" s="175">
        <v>0</v>
      </c>
      <c r="I112" s="142"/>
      <c r="J112" s="143"/>
      <c r="K112" s="144">
        <f t="shared" si="12"/>
        <v>3200</v>
      </c>
      <c r="L112" s="145">
        <f t="shared" si="13"/>
        <v>0</v>
      </c>
      <c r="M112" s="207"/>
      <c r="N112" s="207"/>
      <c r="O112" s="200"/>
      <c r="P112" s="238"/>
      <c r="Q112" s="92"/>
    </row>
    <row r="113" spans="2:872" ht="15" customHeight="1" thickTop="1" x14ac:dyDescent="0.25">
      <c r="B113" s="220" t="s">
        <v>78</v>
      </c>
      <c r="C113" s="208" t="s">
        <v>70</v>
      </c>
      <c r="D113" s="213" t="s">
        <v>77</v>
      </c>
      <c r="E113" s="15" t="s">
        <v>219</v>
      </c>
      <c r="F113" s="147">
        <v>504</v>
      </c>
      <c r="G113" s="148">
        <v>0</v>
      </c>
      <c r="H113" s="148">
        <v>1</v>
      </c>
      <c r="I113" s="142">
        <f t="shared" si="10"/>
        <v>0</v>
      </c>
      <c r="J113" s="143">
        <f t="shared" si="11"/>
        <v>504</v>
      </c>
      <c r="K113" s="144"/>
      <c r="L113" s="145"/>
      <c r="M113" s="208" t="s">
        <v>10</v>
      </c>
      <c r="N113" s="208" t="s">
        <v>12</v>
      </c>
      <c r="O113" s="198" t="s">
        <v>67</v>
      </c>
      <c r="P113" s="238"/>
      <c r="Q113" s="92"/>
    </row>
    <row r="114" spans="2:872" ht="15" customHeight="1" x14ac:dyDescent="0.25">
      <c r="B114" s="202"/>
      <c r="C114" s="206"/>
      <c r="D114" s="214"/>
      <c r="E114" s="10" t="s">
        <v>215</v>
      </c>
      <c r="F114" s="146">
        <v>336</v>
      </c>
      <c r="G114" s="141">
        <v>0</v>
      </c>
      <c r="H114" s="141">
        <v>1</v>
      </c>
      <c r="I114" s="142"/>
      <c r="J114" s="143"/>
      <c r="K114" s="144">
        <f t="shared" si="12"/>
        <v>0</v>
      </c>
      <c r="L114" s="145">
        <f t="shared" si="13"/>
        <v>336</v>
      </c>
      <c r="M114" s="206"/>
      <c r="N114" s="206"/>
      <c r="O114" s="199"/>
      <c r="P114" s="238"/>
      <c r="Q114" s="92"/>
    </row>
    <row r="115" spans="2:872" ht="15" customHeight="1" x14ac:dyDescent="0.25">
      <c r="B115" s="201" t="s">
        <v>68</v>
      </c>
      <c r="C115" s="205" t="s">
        <v>71</v>
      </c>
      <c r="D115" s="209" t="s">
        <v>75</v>
      </c>
      <c r="E115" s="10" t="s">
        <v>219</v>
      </c>
      <c r="F115" s="146">
        <v>504</v>
      </c>
      <c r="G115" s="141">
        <v>0</v>
      </c>
      <c r="H115" s="141">
        <v>1</v>
      </c>
      <c r="I115" s="142">
        <f t="shared" si="10"/>
        <v>0</v>
      </c>
      <c r="J115" s="143">
        <f t="shared" si="11"/>
        <v>504</v>
      </c>
      <c r="K115" s="144"/>
      <c r="L115" s="145"/>
      <c r="M115" s="205" t="s">
        <v>10</v>
      </c>
      <c r="N115" s="205" t="s">
        <v>12</v>
      </c>
      <c r="O115" s="199"/>
      <c r="P115" s="238"/>
      <c r="Q115" s="92"/>
    </row>
    <row r="116" spans="2:872" ht="15" customHeight="1" x14ac:dyDescent="0.25">
      <c r="B116" s="202"/>
      <c r="C116" s="206"/>
      <c r="D116" s="214"/>
      <c r="E116" s="10" t="s">
        <v>215</v>
      </c>
      <c r="F116" s="146">
        <v>336</v>
      </c>
      <c r="G116" s="141">
        <v>0</v>
      </c>
      <c r="H116" s="141">
        <v>1</v>
      </c>
      <c r="I116" s="142"/>
      <c r="J116" s="143"/>
      <c r="K116" s="144">
        <f t="shared" si="12"/>
        <v>0</v>
      </c>
      <c r="L116" s="145">
        <f t="shared" si="13"/>
        <v>336</v>
      </c>
      <c r="M116" s="206"/>
      <c r="N116" s="206"/>
      <c r="O116" s="199"/>
      <c r="P116" s="238"/>
      <c r="Q116" s="92"/>
    </row>
    <row r="117" spans="2:872" ht="15" customHeight="1" x14ac:dyDescent="0.25">
      <c r="B117" s="201" t="s">
        <v>79</v>
      </c>
      <c r="C117" s="205" t="s">
        <v>73</v>
      </c>
      <c r="D117" s="209" t="s">
        <v>74</v>
      </c>
      <c r="E117" s="10" t="s">
        <v>219</v>
      </c>
      <c r="F117" s="146">
        <v>930</v>
      </c>
      <c r="G117" s="141">
        <v>0</v>
      </c>
      <c r="H117" s="141">
        <v>1</v>
      </c>
      <c r="I117" s="142">
        <f t="shared" si="10"/>
        <v>0</v>
      </c>
      <c r="J117" s="143">
        <f t="shared" si="11"/>
        <v>930</v>
      </c>
      <c r="K117" s="144"/>
      <c r="L117" s="145"/>
      <c r="M117" s="205" t="s">
        <v>10</v>
      </c>
      <c r="N117" s="205" t="s">
        <v>12</v>
      </c>
      <c r="O117" s="199"/>
      <c r="P117" s="238"/>
      <c r="Q117" s="92"/>
    </row>
    <row r="118" spans="2:872" ht="15" customHeight="1" x14ac:dyDescent="0.25">
      <c r="B118" s="202"/>
      <c r="C118" s="206"/>
      <c r="D118" s="214"/>
      <c r="E118" s="10" t="s">
        <v>215</v>
      </c>
      <c r="F118" s="146">
        <v>620</v>
      </c>
      <c r="G118" s="141">
        <v>0</v>
      </c>
      <c r="H118" s="141">
        <v>1</v>
      </c>
      <c r="I118" s="142"/>
      <c r="J118" s="143"/>
      <c r="K118" s="144">
        <f t="shared" si="12"/>
        <v>0</v>
      </c>
      <c r="L118" s="145">
        <f t="shared" si="13"/>
        <v>620</v>
      </c>
      <c r="M118" s="206"/>
      <c r="N118" s="206"/>
      <c r="O118" s="199"/>
      <c r="P118" s="238"/>
      <c r="Q118" s="92"/>
    </row>
    <row r="119" spans="2:872" ht="15" customHeight="1" x14ac:dyDescent="0.25">
      <c r="B119" s="201" t="s">
        <v>69</v>
      </c>
      <c r="C119" s="205" t="s">
        <v>72</v>
      </c>
      <c r="D119" s="209" t="s">
        <v>76</v>
      </c>
      <c r="E119" s="10" t="s">
        <v>219</v>
      </c>
      <c r="F119" s="146">
        <v>930</v>
      </c>
      <c r="G119" s="141">
        <v>0</v>
      </c>
      <c r="H119" s="141">
        <v>1</v>
      </c>
      <c r="I119" s="142">
        <f t="shared" si="10"/>
        <v>0</v>
      </c>
      <c r="J119" s="143">
        <f t="shared" si="11"/>
        <v>930</v>
      </c>
      <c r="K119" s="144"/>
      <c r="L119" s="145"/>
      <c r="M119" s="205" t="s">
        <v>10</v>
      </c>
      <c r="N119" s="205" t="s">
        <v>12</v>
      </c>
      <c r="O119" s="199"/>
      <c r="P119" s="238"/>
      <c r="Q119" s="92"/>
    </row>
    <row r="120" spans="2:872" ht="15" customHeight="1" x14ac:dyDescent="0.25">
      <c r="B120" s="202"/>
      <c r="C120" s="206"/>
      <c r="D120" s="214"/>
      <c r="E120" s="10" t="s">
        <v>215</v>
      </c>
      <c r="F120" s="146">
        <v>620</v>
      </c>
      <c r="G120" s="141">
        <v>0</v>
      </c>
      <c r="H120" s="141">
        <v>1</v>
      </c>
      <c r="I120" s="142"/>
      <c r="J120" s="143"/>
      <c r="K120" s="144">
        <f t="shared" si="12"/>
        <v>0</v>
      </c>
      <c r="L120" s="145">
        <f t="shared" si="13"/>
        <v>620</v>
      </c>
      <c r="M120" s="206"/>
      <c r="N120" s="206"/>
      <c r="O120" s="199"/>
      <c r="P120" s="238"/>
      <c r="Q120" s="92"/>
    </row>
    <row r="121" spans="2:872" ht="15" customHeight="1" x14ac:dyDescent="0.25">
      <c r="B121" s="201" t="s">
        <v>28</v>
      </c>
      <c r="C121" s="205">
        <v>1210</v>
      </c>
      <c r="D121" s="209" t="s">
        <v>130</v>
      </c>
      <c r="E121" s="10" t="s">
        <v>218</v>
      </c>
      <c r="F121" s="146">
        <v>8000</v>
      </c>
      <c r="G121" s="141">
        <v>0</v>
      </c>
      <c r="H121" s="141">
        <v>1</v>
      </c>
      <c r="I121" s="142">
        <f t="shared" si="10"/>
        <v>0</v>
      </c>
      <c r="J121" s="143">
        <f t="shared" si="11"/>
        <v>8000</v>
      </c>
      <c r="K121" s="144"/>
      <c r="L121" s="145"/>
      <c r="M121" s="205" t="s">
        <v>10</v>
      </c>
      <c r="N121" s="205" t="s">
        <v>12</v>
      </c>
      <c r="O121" s="199"/>
      <c r="P121" s="238"/>
      <c r="Q121" s="92"/>
    </row>
    <row r="122" spans="2:872" ht="15" customHeight="1" x14ac:dyDescent="0.25">
      <c r="B122" s="202"/>
      <c r="C122" s="206"/>
      <c r="D122" s="214"/>
      <c r="E122" s="13" t="s">
        <v>217</v>
      </c>
      <c r="F122" s="146">
        <v>8000</v>
      </c>
      <c r="G122" s="141">
        <v>0</v>
      </c>
      <c r="H122" s="141">
        <v>1</v>
      </c>
      <c r="I122" s="142"/>
      <c r="J122" s="143"/>
      <c r="K122" s="144">
        <f t="shared" si="12"/>
        <v>0</v>
      </c>
      <c r="L122" s="145">
        <f t="shared" si="13"/>
        <v>8000</v>
      </c>
      <c r="M122" s="206"/>
      <c r="N122" s="206"/>
      <c r="O122" s="199"/>
      <c r="P122" s="238"/>
      <c r="Q122" s="92"/>
    </row>
    <row r="123" spans="2:872" ht="15" customHeight="1" x14ac:dyDescent="0.25">
      <c r="B123" s="201" t="s">
        <v>28</v>
      </c>
      <c r="C123" s="205">
        <v>1373</v>
      </c>
      <c r="D123" s="209" t="s">
        <v>131</v>
      </c>
      <c r="E123" s="10" t="s">
        <v>223</v>
      </c>
      <c r="F123" s="146">
        <v>512</v>
      </c>
      <c r="G123" s="141">
        <v>0</v>
      </c>
      <c r="H123" s="141">
        <v>1</v>
      </c>
      <c r="I123" s="142">
        <f t="shared" si="10"/>
        <v>0</v>
      </c>
      <c r="J123" s="143">
        <f t="shared" si="11"/>
        <v>512</v>
      </c>
      <c r="K123" s="144"/>
      <c r="L123" s="145"/>
      <c r="M123" s="205" t="s">
        <v>10</v>
      </c>
      <c r="N123" s="205" t="s">
        <v>12</v>
      </c>
      <c r="O123" s="199"/>
      <c r="P123" s="238"/>
      <c r="Q123" s="92"/>
    </row>
    <row r="124" spans="2:872" ht="15" customHeight="1" x14ac:dyDescent="0.25">
      <c r="B124" s="202"/>
      <c r="C124" s="206"/>
      <c r="D124" s="214"/>
      <c r="E124" s="10" t="s">
        <v>207</v>
      </c>
      <c r="F124" s="146">
        <v>128</v>
      </c>
      <c r="G124" s="141">
        <v>0</v>
      </c>
      <c r="H124" s="141">
        <v>1</v>
      </c>
      <c r="I124" s="142"/>
      <c r="J124" s="143"/>
      <c r="K124" s="144">
        <f t="shared" si="12"/>
        <v>0</v>
      </c>
      <c r="L124" s="145">
        <f t="shared" si="13"/>
        <v>128</v>
      </c>
      <c r="M124" s="206"/>
      <c r="N124" s="206"/>
      <c r="O124" s="199"/>
      <c r="P124" s="238"/>
      <c r="Q124" s="92"/>
    </row>
    <row r="125" spans="2:872" ht="15" customHeight="1" x14ac:dyDescent="0.25">
      <c r="B125" s="44" t="s">
        <v>28</v>
      </c>
      <c r="C125" s="21">
        <v>1206</v>
      </c>
      <c r="D125" s="19" t="s">
        <v>132</v>
      </c>
      <c r="E125" s="10" t="s">
        <v>9</v>
      </c>
      <c r="F125" s="146">
        <v>500</v>
      </c>
      <c r="G125" s="141">
        <v>1</v>
      </c>
      <c r="H125" s="141">
        <v>0</v>
      </c>
      <c r="I125" s="142">
        <f t="shared" si="10"/>
        <v>500</v>
      </c>
      <c r="J125" s="143">
        <f t="shared" si="11"/>
        <v>0</v>
      </c>
      <c r="K125" s="144"/>
      <c r="L125" s="145"/>
      <c r="M125" s="119" t="s">
        <v>10</v>
      </c>
      <c r="N125" s="33" t="s">
        <v>12</v>
      </c>
      <c r="O125" s="199"/>
      <c r="P125" s="238"/>
      <c r="Q125" s="92"/>
    </row>
    <row r="126" spans="2:872" s="66" customFormat="1" x14ac:dyDescent="0.25">
      <c r="B126" s="201" t="s">
        <v>28</v>
      </c>
      <c r="C126" s="205">
        <v>1204</v>
      </c>
      <c r="D126" s="203" t="s">
        <v>133</v>
      </c>
      <c r="E126" s="10" t="s">
        <v>211</v>
      </c>
      <c r="F126" s="146">
        <v>375</v>
      </c>
      <c r="G126" s="141">
        <v>0</v>
      </c>
      <c r="H126" s="141">
        <v>1</v>
      </c>
      <c r="I126" s="142">
        <f t="shared" si="10"/>
        <v>0</v>
      </c>
      <c r="J126" s="143">
        <f t="shared" si="11"/>
        <v>375</v>
      </c>
      <c r="K126" s="144"/>
      <c r="L126" s="145"/>
      <c r="M126" s="205" t="s">
        <v>10</v>
      </c>
      <c r="N126" s="205" t="s">
        <v>12</v>
      </c>
      <c r="O126" s="199"/>
      <c r="P126" s="238"/>
      <c r="Q126" s="94"/>
      <c r="R126" s="65"/>
      <c r="S126" s="65"/>
      <c r="T126" s="65"/>
      <c r="U126" s="65"/>
      <c r="ADW126" s="65"/>
      <c r="ADX126" s="65"/>
      <c r="ADY126" s="65"/>
      <c r="ADZ126" s="65"/>
      <c r="AEA126" s="65"/>
      <c r="AEB126" s="65"/>
      <c r="AEC126" s="65"/>
      <c r="AED126" s="65"/>
      <c r="AEE126" s="65"/>
      <c r="AEF126" s="65"/>
      <c r="AEG126" s="65"/>
      <c r="AEH126" s="65"/>
      <c r="AEI126" s="65"/>
      <c r="AEJ126" s="65"/>
      <c r="AEK126" s="65"/>
      <c r="AEL126" s="65"/>
      <c r="AEM126" s="65"/>
      <c r="AEN126" s="65"/>
      <c r="AEO126" s="65"/>
      <c r="AEP126" s="65"/>
      <c r="AEQ126" s="65"/>
      <c r="AER126" s="65"/>
      <c r="AES126" s="65"/>
      <c r="AET126" s="65"/>
      <c r="AEU126" s="65"/>
      <c r="AEV126" s="65"/>
      <c r="AEW126" s="65"/>
      <c r="AEX126" s="65"/>
      <c r="AEY126" s="65"/>
      <c r="AEZ126" s="65"/>
      <c r="AFA126" s="65"/>
      <c r="AFB126" s="65"/>
      <c r="AFC126" s="65"/>
      <c r="AFD126" s="65"/>
      <c r="AFE126" s="65"/>
      <c r="AFF126" s="65"/>
      <c r="AFG126" s="65"/>
      <c r="AFH126" s="65"/>
      <c r="AFI126" s="65"/>
      <c r="AFJ126" s="65"/>
      <c r="AFK126" s="65"/>
      <c r="AFL126" s="65"/>
      <c r="AFM126" s="65"/>
      <c r="AFN126" s="65"/>
      <c r="AFO126" s="65"/>
      <c r="AFP126" s="65"/>
      <c r="AFQ126" s="65"/>
      <c r="AFR126" s="65"/>
      <c r="AFS126" s="65"/>
      <c r="AFT126" s="65"/>
      <c r="AFU126" s="65"/>
      <c r="AFV126" s="65"/>
      <c r="AFW126" s="65"/>
      <c r="AFX126" s="65"/>
      <c r="AFY126" s="65"/>
      <c r="AFZ126" s="65"/>
      <c r="AGA126" s="65"/>
      <c r="AGB126" s="65"/>
      <c r="AGC126" s="65"/>
      <c r="AGD126" s="65"/>
      <c r="AGE126" s="65"/>
      <c r="AGF126" s="65"/>
      <c r="AGG126" s="65"/>
      <c r="AGH126" s="65"/>
      <c r="AGI126" s="65"/>
      <c r="AGJ126" s="65"/>
      <c r="AGK126" s="65"/>
      <c r="AGL126" s="65"/>
      <c r="AGM126" s="65"/>
      <c r="AGN126" s="65"/>
    </row>
    <row r="127" spans="2:872" s="66" customFormat="1" ht="15.75" thickBot="1" x14ac:dyDescent="0.3">
      <c r="B127" s="217"/>
      <c r="C127" s="207"/>
      <c r="D127" s="211"/>
      <c r="E127" s="38" t="s">
        <v>221</v>
      </c>
      <c r="F127" s="159">
        <v>875</v>
      </c>
      <c r="G127" s="176">
        <v>0</v>
      </c>
      <c r="H127" s="176">
        <v>1</v>
      </c>
      <c r="I127" s="142"/>
      <c r="J127" s="143"/>
      <c r="K127" s="144">
        <f t="shared" si="12"/>
        <v>0</v>
      </c>
      <c r="L127" s="145">
        <f t="shared" si="13"/>
        <v>875</v>
      </c>
      <c r="M127" s="207"/>
      <c r="N127" s="207"/>
      <c r="O127" s="200"/>
      <c r="P127" s="238"/>
      <c r="Q127" s="94"/>
      <c r="R127" s="65"/>
      <c r="S127" s="65"/>
      <c r="T127" s="65"/>
      <c r="U127" s="65"/>
      <c r="ADW127" s="65"/>
      <c r="ADX127" s="65"/>
      <c r="ADY127" s="65"/>
      <c r="ADZ127" s="65"/>
      <c r="AEA127" s="65"/>
      <c r="AEB127" s="65"/>
      <c r="AEC127" s="65"/>
      <c r="AED127" s="65"/>
      <c r="AEE127" s="65"/>
      <c r="AEF127" s="65"/>
      <c r="AEG127" s="65"/>
      <c r="AEH127" s="65"/>
      <c r="AEI127" s="65"/>
      <c r="AEJ127" s="65"/>
      <c r="AEK127" s="65"/>
      <c r="AEL127" s="65"/>
      <c r="AEM127" s="65"/>
      <c r="AEN127" s="65"/>
      <c r="AEO127" s="65"/>
      <c r="AEP127" s="65"/>
      <c r="AEQ127" s="65"/>
      <c r="AER127" s="65"/>
      <c r="AES127" s="65"/>
      <c r="AET127" s="65"/>
      <c r="AEU127" s="65"/>
      <c r="AEV127" s="65"/>
      <c r="AEW127" s="65"/>
      <c r="AEX127" s="65"/>
      <c r="AEY127" s="65"/>
      <c r="AEZ127" s="65"/>
      <c r="AFA127" s="65"/>
      <c r="AFB127" s="65"/>
      <c r="AFC127" s="65"/>
      <c r="AFD127" s="65"/>
      <c r="AFE127" s="65"/>
      <c r="AFF127" s="65"/>
      <c r="AFG127" s="65"/>
      <c r="AFH127" s="65"/>
      <c r="AFI127" s="65"/>
      <c r="AFJ127" s="65"/>
      <c r="AFK127" s="65"/>
      <c r="AFL127" s="65"/>
      <c r="AFM127" s="65"/>
      <c r="AFN127" s="65"/>
      <c r="AFO127" s="65"/>
      <c r="AFP127" s="65"/>
      <c r="AFQ127" s="65"/>
      <c r="AFR127" s="65"/>
      <c r="AFS127" s="65"/>
      <c r="AFT127" s="65"/>
      <c r="AFU127" s="65"/>
      <c r="AFV127" s="65"/>
      <c r="AFW127" s="65"/>
      <c r="AFX127" s="65"/>
      <c r="AFY127" s="65"/>
      <c r="AFZ127" s="65"/>
      <c r="AGA127" s="65"/>
      <c r="AGB127" s="65"/>
      <c r="AGC127" s="65"/>
      <c r="AGD127" s="65"/>
      <c r="AGE127" s="65"/>
      <c r="AGF127" s="65"/>
      <c r="AGG127" s="65"/>
      <c r="AGH127" s="65"/>
      <c r="AGI127" s="65"/>
      <c r="AGJ127" s="65"/>
      <c r="AGK127" s="65"/>
      <c r="AGL127" s="65"/>
      <c r="AGM127" s="65"/>
      <c r="AGN127" s="65"/>
    </row>
    <row r="128" spans="2:872" ht="15" customHeight="1" thickTop="1" x14ac:dyDescent="0.25">
      <c r="B128" s="113"/>
      <c r="C128" s="114"/>
      <c r="D128" s="80" t="s">
        <v>83</v>
      </c>
      <c r="E128" s="64" t="s">
        <v>202</v>
      </c>
      <c r="F128" s="161">
        <v>1250</v>
      </c>
      <c r="G128" s="162">
        <v>0.5</v>
      </c>
      <c r="H128" s="162">
        <v>0.5</v>
      </c>
      <c r="I128" s="102">
        <v>625</v>
      </c>
      <c r="J128" s="105">
        <v>625</v>
      </c>
      <c r="K128" s="108"/>
      <c r="L128" s="111"/>
      <c r="M128" s="163" t="s">
        <v>10</v>
      </c>
      <c r="N128" s="163" t="s">
        <v>12</v>
      </c>
      <c r="O128" s="117"/>
      <c r="P128" s="238"/>
      <c r="Q128" s="92"/>
    </row>
    <row r="129" spans="2:872" ht="15" customHeight="1" thickBot="1" x14ac:dyDescent="0.3">
      <c r="B129" s="115"/>
      <c r="C129" s="116"/>
      <c r="D129" s="81" t="s">
        <v>83</v>
      </c>
      <c r="E129" s="27" t="s">
        <v>208</v>
      </c>
      <c r="F129" s="164">
        <v>1250</v>
      </c>
      <c r="G129" s="165">
        <v>0.5</v>
      </c>
      <c r="H129" s="165">
        <v>0.5</v>
      </c>
      <c r="I129" s="103"/>
      <c r="J129" s="106"/>
      <c r="K129" s="109">
        <v>625</v>
      </c>
      <c r="L129" s="112">
        <v>625</v>
      </c>
      <c r="M129" s="166" t="s">
        <v>10</v>
      </c>
      <c r="N129" s="166" t="s">
        <v>12</v>
      </c>
      <c r="O129" s="118"/>
      <c r="P129" s="238"/>
      <c r="Q129" s="92"/>
    </row>
    <row r="130" spans="2:872" s="122" customFormat="1" ht="15.75" thickBot="1" x14ac:dyDescent="0.3">
      <c r="B130" s="130"/>
      <c r="C130" s="131"/>
      <c r="D130" s="132" t="s">
        <v>234</v>
      </c>
      <c r="E130" s="133"/>
      <c r="F130" s="167">
        <f>SUM(F107:F129)</f>
        <v>42320</v>
      </c>
      <c r="G130" s="168"/>
      <c r="H130" s="168"/>
      <c r="I130" s="125">
        <f t="shared" ref="I130:L130" si="15">SUM(I107:I129)</f>
        <v>14575</v>
      </c>
      <c r="J130" s="126">
        <f t="shared" si="15"/>
        <v>12380</v>
      </c>
      <c r="K130" s="127">
        <f t="shared" si="15"/>
        <v>3825</v>
      </c>
      <c r="L130" s="128">
        <f t="shared" si="15"/>
        <v>11540</v>
      </c>
      <c r="M130" s="177">
        <f>F130</f>
        <v>42320</v>
      </c>
      <c r="N130" s="170"/>
      <c r="O130" s="129"/>
      <c r="P130" s="239"/>
      <c r="Q130" s="123"/>
      <c r="R130" s="124"/>
      <c r="S130" s="124"/>
      <c r="T130" s="124"/>
      <c r="U130" s="124"/>
      <c r="ADW130" s="124"/>
      <c r="ADX130" s="124"/>
      <c r="ADY130" s="124"/>
      <c r="ADZ130" s="124"/>
      <c r="AEA130" s="124"/>
      <c r="AEB130" s="124"/>
      <c r="AEC130" s="124"/>
      <c r="AED130" s="124"/>
      <c r="AEE130" s="124"/>
      <c r="AEF130" s="124"/>
      <c r="AEG130" s="124"/>
      <c r="AEH130" s="124"/>
      <c r="AEI130" s="124"/>
      <c r="AEJ130" s="124"/>
      <c r="AEK130" s="124"/>
      <c r="AEL130" s="124"/>
      <c r="AEM130" s="124"/>
      <c r="AEN130" s="124"/>
      <c r="AEO130" s="124"/>
      <c r="AEP130" s="124"/>
      <c r="AEQ130" s="124"/>
      <c r="AER130" s="124"/>
      <c r="AES130" s="124"/>
      <c r="AET130" s="124"/>
      <c r="AEU130" s="124"/>
      <c r="AEV130" s="124"/>
      <c r="AEW130" s="124"/>
      <c r="AEX130" s="124"/>
      <c r="AEY130" s="124"/>
      <c r="AEZ130" s="124"/>
      <c r="AFA130" s="124"/>
      <c r="AFB130" s="124"/>
      <c r="AFC130" s="124"/>
      <c r="AFD130" s="124"/>
      <c r="AFE130" s="124"/>
      <c r="AFF130" s="124"/>
      <c r="AFG130" s="124"/>
      <c r="AFH130" s="124"/>
      <c r="AFI130" s="124"/>
      <c r="AFJ130" s="124"/>
      <c r="AFK130" s="124"/>
      <c r="AFL130" s="124"/>
      <c r="AFM130" s="124"/>
      <c r="AFN130" s="124"/>
      <c r="AFO130" s="124"/>
      <c r="AFP130" s="124"/>
      <c r="AFQ130" s="124"/>
      <c r="AFR130" s="124"/>
      <c r="AFS130" s="124"/>
      <c r="AFT130" s="124"/>
      <c r="AFU130" s="124"/>
      <c r="AFV130" s="124"/>
      <c r="AFW130" s="124"/>
      <c r="AFX130" s="124"/>
      <c r="AFY130" s="124"/>
      <c r="AFZ130" s="124"/>
      <c r="AGA130" s="124"/>
      <c r="AGB130" s="124"/>
      <c r="AGC130" s="124"/>
      <c r="AGD130" s="124"/>
      <c r="AGE130" s="124"/>
      <c r="AGF130" s="124"/>
      <c r="AGG130" s="124"/>
      <c r="AGH130" s="124"/>
      <c r="AGI130" s="124"/>
      <c r="AGJ130" s="124"/>
      <c r="AGK130" s="124"/>
      <c r="AGL130" s="124"/>
      <c r="AGM130" s="124"/>
      <c r="AGN130" s="124"/>
    </row>
    <row r="131" spans="2:872" ht="35.1" customHeight="1" x14ac:dyDescent="0.25">
      <c r="B131" s="45" t="s">
        <v>59</v>
      </c>
      <c r="C131" s="47" t="s">
        <v>54</v>
      </c>
      <c r="D131" s="46" t="s">
        <v>205</v>
      </c>
      <c r="E131" s="48" t="s">
        <v>9</v>
      </c>
      <c r="F131" s="171">
        <v>23000</v>
      </c>
      <c r="G131" s="175">
        <v>1</v>
      </c>
      <c r="H131" s="175">
        <v>0</v>
      </c>
      <c r="I131" s="178">
        <f t="shared" si="10"/>
        <v>23000</v>
      </c>
      <c r="J131" s="143">
        <f t="shared" si="11"/>
        <v>0</v>
      </c>
      <c r="K131" s="144"/>
      <c r="L131" s="145"/>
      <c r="M131" s="121" t="s">
        <v>16</v>
      </c>
      <c r="N131" s="61" t="s">
        <v>12</v>
      </c>
      <c r="O131" s="212" t="s">
        <v>58</v>
      </c>
      <c r="P131" s="237">
        <v>5</v>
      </c>
      <c r="Q131" s="92"/>
    </row>
    <row r="132" spans="2:872" ht="15" customHeight="1" x14ac:dyDescent="0.25">
      <c r="B132" s="11" t="s">
        <v>125</v>
      </c>
      <c r="C132" s="21">
        <v>568</v>
      </c>
      <c r="D132" s="49" t="s">
        <v>126</v>
      </c>
      <c r="E132" s="13" t="s">
        <v>9</v>
      </c>
      <c r="F132" s="146">
        <v>1400</v>
      </c>
      <c r="G132" s="141">
        <v>1</v>
      </c>
      <c r="H132" s="141">
        <v>0</v>
      </c>
      <c r="I132" s="142">
        <f t="shared" si="10"/>
        <v>1400</v>
      </c>
      <c r="J132" s="143">
        <f t="shared" si="11"/>
        <v>0</v>
      </c>
      <c r="K132" s="144"/>
      <c r="L132" s="145"/>
      <c r="M132" s="21" t="s">
        <v>10</v>
      </c>
      <c r="N132" s="14" t="s">
        <v>12</v>
      </c>
      <c r="O132" s="199"/>
      <c r="P132" s="238"/>
      <c r="Q132" s="92"/>
    </row>
    <row r="133" spans="2:872" ht="15" customHeight="1" x14ac:dyDescent="0.25">
      <c r="B133" s="75" t="s">
        <v>127</v>
      </c>
      <c r="C133" s="51" t="s">
        <v>129</v>
      </c>
      <c r="D133" s="50" t="s">
        <v>128</v>
      </c>
      <c r="E133" s="20" t="s">
        <v>9</v>
      </c>
      <c r="F133" s="158">
        <v>600</v>
      </c>
      <c r="G133" s="141">
        <v>1</v>
      </c>
      <c r="H133" s="141">
        <v>0</v>
      </c>
      <c r="I133" s="142">
        <f t="shared" si="10"/>
        <v>600</v>
      </c>
      <c r="J133" s="143">
        <f t="shared" si="11"/>
        <v>0</v>
      </c>
      <c r="K133" s="144"/>
      <c r="L133" s="145"/>
      <c r="M133" s="119" t="s">
        <v>10</v>
      </c>
      <c r="N133" s="33" t="s">
        <v>12</v>
      </c>
      <c r="O133" s="199"/>
      <c r="P133" s="238"/>
      <c r="Q133" s="92"/>
    </row>
    <row r="134" spans="2:872" ht="15" customHeight="1" x14ac:dyDescent="0.25">
      <c r="B134" s="75" t="s">
        <v>168</v>
      </c>
      <c r="C134" s="51" t="s">
        <v>169</v>
      </c>
      <c r="D134" s="50" t="s">
        <v>179</v>
      </c>
      <c r="E134" s="20" t="s">
        <v>9</v>
      </c>
      <c r="F134" s="158">
        <v>2800</v>
      </c>
      <c r="G134" s="141">
        <v>1</v>
      </c>
      <c r="H134" s="141">
        <v>0</v>
      </c>
      <c r="I134" s="142">
        <f t="shared" si="10"/>
        <v>2800</v>
      </c>
      <c r="J134" s="143">
        <f t="shared" si="11"/>
        <v>0</v>
      </c>
      <c r="K134" s="144"/>
      <c r="L134" s="145"/>
      <c r="M134" s="119" t="s">
        <v>10</v>
      </c>
      <c r="N134" s="33" t="s">
        <v>12</v>
      </c>
      <c r="O134" s="199"/>
      <c r="P134" s="238"/>
      <c r="Q134" s="92"/>
    </row>
    <row r="135" spans="2:872" ht="15" customHeight="1" x14ac:dyDescent="0.25">
      <c r="B135" s="76" t="s">
        <v>161</v>
      </c>
      <c r="C135" s="21" t="s">
        <v>163</v>
      </c>
      <c r="D135" s="52" t="s">
        <v>162</v>
      </c>
      <c r="E135" s="52" t="s">
        <v>9</v>
      </c>
      <c r="F135" s="158">
        <v>2100</v>
      </c>
      <c r="G135" s="141">
        <v>1</v>
      </c>
      <c r="H135" s="141">
        <v>0</v>
      </c>
      <c r="I135" s="142">
        <f t="shared" si="10"/>
        <v>2100</v>
      </c>
      <c r="J135" s="143">
        <f t="shared" si="11"/>
        <v>0</v>
      </c>
      <c r="K135" s="144"/>
      <c r="L135" s="145"/>
      <c r="M135" s="179" t="s">
        <v>16</v>
      </c>
      <c r="N135" s="62" t="s">
        <v>12</v>
      </c>
      <c r="O135" s="199"/>
      <c r="P135" s="238"/>
      <c r="Q135" s="92"/>
    </row>
    <row r="136" spans="2:872" ht="15" customHeight="1" x14ac:dyDescent="0.25">
      <c r="B136" s="77" t="s">
        <v>164</v>
      </c>
      <c r="C136" s="21" t="s">
        <v>165</v>
      </c>
      <c r="D136" s="52" t="s">
        <v>162</v>
      </c>
      <c r="E136" s="52" t="s">
        <v>9</v>
      </c>
      <c r="F136" s="158">
        <v>5900</v>
      </c>
      <c r="G136" s="141">
        <v>1</v>
      </c>
      <c r="H136" s="141">
        <v>0</v>
      </c>
      <c r="I136" s="142">
        <f t="shared" si="10"/>
        <v>5900</v>
      </c>
      <c r="J136" s="143">
        <f t="shared" si="11"/>
        <v>0</v>
      </c>
      <c r="K136" s="144"/>
      <c r="L136" s="145"/>
      <c r="M136" s="179" t="s">
        <v>16</v>
      </c>
      <c r="N136" s="62" t="s">
        <v>12</v>
      </c>
      <c r="O136" s="199"/>
      <c r="P136" s="238"/>
      <c r="Q136" s="92"/>
    </row>
    <row r="137" spans="2:872" ht="15" customHeight="1" thickBot="1" x14ac:dyDescent="0.3">
      <c r="B137" s="78" t="s">
        <v>166</v>
      </c>
      <c r="C137" s="54" t="s">
        <v>167</v>
      </c>
      <c r="D137" s="53" t="s">
        <v>162</v>
      </c>
      <c r="E137" s="53" t="s">
        <v>9</v>
      </c>
      <c r="F137" s="159">
        <v>1100</v>
      </c>
      <c r="G137" s="160">
        <v>1</v>
      </c>
      <c r="H137" s="160">
        <v>0</v>
      </c>
      <c r="I137" s="180">
        <f t="shared" si="10"/>
        <v>1100</v>
      </c>
      <c r="J137" s="181">
        <f t="shared" si="11"/>
        <v>0</v>
      </c>
      <c r="K137" s="182"/>
      <c r="L137" s="183"/>
      <c r="M137" s="184" t="s">
        <v>16</v>
      </c>
      <c r="N137" s="63" t="s">
        <v>12</v>
      </c>
      <c r="O137" s="199"/>
      <c r="P137" s="238"/>
      <c r="Q137" s="92"/>
    </row>
    <row r="138" spans="2:872" ht="15" customHeight="1" thickTop="1" x14ac:dyDescent="0.25">
      <c r="B138" s="28" t="s">
        <v>7</v>
      </c>
      <c r="C138" s="29" t="s">
        <v>11</v>
      </c>
      <c r="D138" s="16" t="s">
        <v>8</v>
      </c>
      <c r="E138" s="7" t="s">
        <v>9</v>
      </c>
      <c r="F138" s="140">
        <v>4322</v>
      </c>
      <c r="G138" s="175">
        <v>1</v>
      </c>
      <c r="H138" s="175">
        <v>0</v>
      </c>
      <c r="I138" s="154">
        <f t="shared" si="10"/>
        <v>4322</v>
      </c>
      <c r="J138" s="155">
        <f t="shared" si="11"/>
        <v>0</v>
      </c>
      <c r="K138" s="156"/>
      <c r="L138" s="157"/>
      <c r="M138" s="120" t="s">
        <v>10</v>
      </c>
      <c r="N138" s="185" t="s">
        <v>12</v>
      </c>
      <c r="O138" s="198" t="s">
        <v>160</v>
      </c>
      <c r="P138" s="238"/>
      <c r="Q138" s="92"/>
    </row>
    <row r="139" spans="2:872" ht="15" customHeight="1" x14ac:dyDescent="0.25">
      <c r="B139" s="201" t="s">
        <v>60</v>
      </c>
      <c r="C139" s="205" t="s">
        <v>62</v>
      </c>
      <c r="D139" s="203" t="s">
        <v>61</v>
      </c>
      <c r="E139" s="22" t="s">
        <v>223</v>
      </c>
      <c r="F139" s="171">
        <v>2000</v>
      </c>
      <c r="G139" s="141">
        <v>0</v>
      </c>
      <c r="H139" s="141">
        <v>1</v>
      </c>
      <c r="I139" s="142">
        <f t="shared" si="10"/>
        <v>0</v>
      </c>
      <c r="J139" s="143">
        <f t="shared" si="11"/>
        <v>2000</v>
      </c>
      <c r="K139" s="144"/>
      <c r="L139" s="145"/>
      <c r="M139" s="205" t="s">
        <v>10</v>
      </c>
      <c r="N139" s="205" t="s">
        <v>12</v>
      </c>
      <c r="O139" s="199"/>
      <c r="P139" s="238"/>
      <c r="Q139" s="92"/>
    </row>
    <row r="140" spans="2:872" ht="15" customHeight="1" x14ac:dyDescent="0.25">
      <c r="B140" s="202"/>
      <c r="C140" s="206"/>
      <c r="D140" s="204"/>
      <c r="E140" s="22" t="s">
        <v>207</v>
      </c>
      <c r="F140" s="158">
        <v>500</v>
      </c>
      <c r="G140" s="141">
        <v>0</v>
      </c>
      <c r="H140" s="141">
        <v>1</v>
      </c>
      <c r="I140" s="142"/>
      <c r="J140" s="143"/>
      <c r="K140" s="144">
        <f t="shared" si="12"/>
        <v>0</v>
      </c>
      <c r="L140" s="145">
        <f t="shared" si="13"/>
        <v>500</v>
      </c>
      <c r="M140" s="206"/>
      <c r="N140" s="206"/>
      <c r="O140" s="199"/>
      <c r="P140" s="238"/>
      <c r="Q140" s="92"/>
    </row>
    <row r="141" spans="2:872" s="66" customFormat="1" x14ac:dyDescent="0.25">
      <c r="B141" s="72" t="s">
        <v>123</v>
      </c>
      <c r="C141" s="18" t="s">
        <v>183</v>
      </c>
      <c r="D141" s="23" t="s">
        <v>182</v>
      </c>
      <c r="E141" s="52" t="s">
        <v>9</v>
      </c>
      <c r="F141" s="158">
        <v>3000</v>
      </c>
      <c r="G141" s="141">
        <v>1</v>
      </c>
      <c r="H141" s="141">
        <v>0</v>
      </c>
      <c r="I141" s="142">
        <f t="shared" si="10"/>
        <v>3000</v>
      </c>
      <c r="J141" s="143">
        <f t="shared" si="11"/>
        <v>0</v>
      </c>
      <c r="K141" s="144"/>
      <c r="L141" s="145"/>
      <c r="M141" s="120" t="s">
        <v>16</v>
      </c>
      <c r="N141" s="120" t="s">
        <v>12</v>
      </c>
      <c r="O141" s="199"/>
      <c r="P141" s="238"/>
      <c r="Q141" s="94"/>
      <c r="R141" s="65"/>
      <c r="S141" s="65"/>
      <c r="T141" s="65"/>
      <c r="U141" s="65"/>
      <c r="ADW141" s="65"/>
      <c r="ADX141" s="65"/>
      <c r="ADY141" s="65"/>
      <c r="ADZ141" s="65"/>
      <c r="AEA141" s="65"/>
      <c r="AEB141" s="65"/>
      <c r="AEC141" s="65"/>
      <c r="AED141" s="65"/>
      <c r="AEE141" s="65"/>
      <c r="AEF141" s="65"/>
      <c r="AEG141" s="65"/>
      <c r="AEH141" s="65"/>
      <c r="AEI141" s="65"/>
      <c r="AEJ141" s="65"/>
      <c r="AEK141" s="65"/>
      <c r="AEL141" s="65"/>
      <c r="AEM141" s="65"/>
      <c r="AEN141" s="65"/>
      <c r="AEO141" s="65"/>
      <c r="AEP141" s="65"/>
      <c r="AEQ141" s="65"/>
      <c r="AER141" s="65"/>
      <c r="AES141" s="65"/>
      <c r="AET141" s="65"/>
      <c r="AEU141" s="65"/>
      <c r="AEV141" s="65"/>
      <c r="AEW141" s="65"/>
      <c r="AEX141" s="65"/>
      <c r="AEY141" s="65"/>
      <c r="AEZ141" s="65"/>
      <c r="AFA141" s="65"/>
      <c r="AFB141" s="65"/>
      <c r="AFC141" s="65"/>
      <c r="AFD141" s="65"/>
      <c r="AFE141" s="65"/>
      <c r="AFF141" s="65"/>
      <c r="AFG141" s="65"/>
      <c r="AFH141" s="65"/>
      <c r="AFI141" s="65"/>
      <c r="AFJ141" s="65"/>
      <c r="AFK141" s="65"/>
      <c r="AFL141" s="65"/>
      <c r="AFM141" s="65"/>
      <c r="AFN141" s="65"/>
      <c r="AFO141" s="65"/>
      <c r="AFP141" s="65"/>
      <c r="AFQ141" s="65"/>
      <c r="AFR141" s="65"/>
      <c r="AFS141" s="65"/>
      <c r="AFT141" s="65"/>
      <c r="AFU141" s="65"/>
      <c r="AFV141" s="65"/>
      <c r="AFW141" s="65"/>
      <c r="AFX141" s="65"/>
      <c r="AFY141" s="65"/>
      <c r="AFZ141" s="65"/>
      <c r="AGA141" s="65"/>
      <c r="AGB141" s="65"/>
      <c r="AGC141" s="65"/>
      <c r="AGD141" s="65"/>
      <c r="AGE141" s="65"/>
      <c r="AGF141" s="65"/>
      <c r="AGG141" s="65"/>
      <c r="AGH141" s="65"/>
      <c r="AGI141" s="65"/>
      <c r="AGJ141" s="65"/>
      <c r="AGK141" s="65"/>
      <c r="AGL141" s="65"/>
      <c r="AGM141" s="65"/>
      <c r="AGN141" s="65"/>
    </row>
    <row r="142" spans="2:872" s="66" customFormat="1" ht="15.75" thickBot="1" x14ac:dyDescent="0.3">
      <c r="B142" s="8" t="s">
        <v>123</v>
      </c>
      <c r="C142" s="9">
        <v>8193</v>
      </c>
      <c r="D142" s="13" t="s">
        <v>124</v>
      </c>
      <c r="E142" s="10" t="s">
        <v>9</v>
      </c>
      <c r="F142" s="146">
        <v>200</v>
      </c>
      <c r="G142" s="141">
        <v>1</v>
      </c>
      <c r="H142" s="141">
        <v>0</v>
      </c>
      <c r="I142" s="142">
        <f t="shared" si="10"/>
        <v>200</v>
      </c>
      <c r="J142" s="143">
        <f t="shared" si="11"/>
        <v>0</v>
      </c>
      <c r="K142" s="144"/>
      <c r="L142" s="145"/>
      <c r="M142" s="21" t="s">
        <v>10</v>
      </c>
      <c r="N142" s="21" t="s">
        <v>12</v>
      </c>
      <c r="O142" s="200"/>
      <c r="P142" s="238"/>
      <c r="Q142" s="94"/>
      <c r="R142" s="65"/>
      <c r="S142" s="65"/>
      <c r="T142" s="65"/>
      <c r="U142" s="65"/>
      <c r="ADW142" s="65"/>
      <c r="ADX142" s="65"/>
      <c r="ADY142" s="65"/>
      <c r="ADZ142" s="65"/>
      <c r="AEA142" s="65"/>
      <c r="AEB142" s="65"/>
      <c r="AEC142" s="65"/>
      <c r="AED142" s="65"/>
      <c r="AEE142" s="65"/>
      <c r="AEF142" s="65"/>
      <c r="AEG142" s="65"/>
      <c r="AEH142" s="65"/>
      <c r="AEI142" s="65"/>
      <c r="AEJ142" s="65"/>
      <c r="AEK142" s="65"/>
      <c r="AEL142" s="65"/>
      <c r="AEM142" s="65"/>
      <c r="AEN142" s="65"/>
      <c r="AEO142" s="65"/>
      <c r="AEP142" s="65"/>
      <c r="AEQ142" s="65"/>
      <c r="AER142" s="65"/>
      <c r="AES142" s="65"/>
      <c r="AET142" s="65"/>
      <c r="AEU142" s="65"/>
      <c r="AEV142" s="65"/>
      <c r="AEW142" s="65"/>
      <c r="AEX142" s="65"/>
      <c r="AEY142" s="65"/>
      <c r="AEZ142" s="65"/>
      <c r="AFA142" s="65"/>
      <c r="AFB142" s="65"/>
      <c r="AFC142" s="65"/>
      <c r="AFD142" s="65"/>
      <c r="AFE142" s="65"/>
      <c r="AFF142" s="65"/>
      <c r="AFG142" s="65"/>
      <c r="AFH142" s="65"/>
      <c r="AFI142" s="65"/>
      <c r="AFJ142" s="65"/>
      <c r="AFK142" s="65"/>
      <c r="AFL142" s="65"/>
      <c r="AFM142" s="65"/>
      <c r="AFN142" s="65"/>
      <c r="AFO142" s="65"/>
      <c r="AFP142" s="65"/>
      <c r="AFQ142" s="65"/>
      <c r="AFR142" s="65"/>
      <c r="AFS142" s="65"/>
      <c r="AFT142" s="65"/>
      <c r="AFU142" s="65"/>
      <c r="AFV142" s="65"/>
      <c r="AFW142" s="65"/>
      <c r="AFX142" s="65"/>
      <c r="AFY142" s="65"/>
      <c r="AFZ142" s="65"/>
      <c r="AGA142" s="65"/>
      <c r="AGB142" s="65"/>
      <c r="AGC142" s="65"/>
      <c r="AGD142" s="65"/>
      <c r="AGE142" s="65"/>
      <c r="AGF142" s="65"/>
      <c r="AGG142" s="65"/>
      <c r="AGH142" s="65"/>
      <c r="AGI142" s="65"/>
      <c r="AGJ142" s="65"/>
      <c r="AGK142" s="65"/>
      <c r="AGL142" s="65"/>
      <c r="AGM142" s="65"/>
      <c r="AGN142" s="65"/>
    </row>
    <row r="143" spans="2:872" ht="15" customHeight="1" thickTop="1" x14ac:dyDescent="0.25">
      <c r="B143" s="113"/>
      <c r="C143" s="114"/>
      <c r="D143" s="80" t="s">
        <v>83</v>
      </c>
      <c r="E143" s="64" t="s">
        <v>202</v>
      </c>
      <c r="F143" s="161">
        <v>1250</v>
      </c>
      <c r="G143" s="162">
        <v>0.5</v>
      </c>
      <c r="H143" s="162">
        <v>0.5</v>
      </c>
      <c r="I143" s="102">
        <v>625</v>
      </c>
      <c r="J143" s="105">
        <v>625</v>
      </c>
      <c r="K143" s="108"/>
      <c r="L143" s="111"/>
      <c r="M143" s="163" t="s">
        <v>10</v>
      </c>
      <c r="N143" s="163" t="s">
        <v>12</v>
      </c>
      <c r="O143" s="117"/>
      <c r="P143" s="238"/>
      <c r="Q143" s="92"/>
    </row>
    <row r="144" spans="2:872" ht="15.75" customHeight="1" thickBot="1" x14ac:dyDescent="0.3">
      <c r="B144" s="115"/>
      <c r="C144" s="116"/>
      <c r="D144" s="81" t="s">
        <v>83</v>
      </c>
      <c r="E144" s="68" t="s">
        <v>208</v>
      </c>
      <c r="F144" s="164">
        <v>1250</v>
      </c>
      <c r="G144" s="165">
        <v>0.5</v>
      </c>
      <c r="H144" s="165">
        <v>0.5</v>
      </c>
      <c r="I144" s="103"/>
      <c r="J144" s="106"/>
      <c r="K144" s="109">
        <v>625</v>
      </c>
      <c r="L144" s="112">
        <v>625</v>
      </c>
      <c r="M144" s="166" t="s">
        <v>10</v>
      </c>
      <c r="N144" s="166" t="s">
        <v>12</v>
      </c>
      <c r="O144" s="118"/>
      <c r="P144" s="238"/>
      <c r="Q144" s="92"/>
    </row>
    <row r="145" spans="2:872" s="122" customFormat="1" ht="15.75" thickBot="1" x14ac:dyDescent="0.3">
      <c r="B145" s="130"/>
      <c r="C145" s="131"/>
      <c r="D145" s="132" t="s">
        <v>235</v>
      </c>
      <c r="E145" s="133"/>
      <c r="F145" s="167">
        <f>SUM(F131:F144)</f>
        <v>49422</v>
      </c>
      <c r="G145" s="168"/>
      <c r="H145" s="168"/>
      <c r="I145" s="125">
        <f t="shared" ref="I145:L145" si="16">SUM(I131:I144)</f>
        <v>45047</v>
      </c>
      <c r="J145" s="126">
        <f t="shared" si="16"/>
        <v>2625</v>
      </c>
      <c r="K145" s="127">
        <f t="shared" si="16"/>
        <v>625</v>
      </c>
      <c r="L145" s="128">
        <f t="shared" si="16"/>
        <v>1125</v>
      </c>
      <c r="M145" s="177">
        <f>F132+F133+F134+F138+F139+F140+F142+F143+F144</f>
        <v>14322</v>
      </c>
      <c r="N145" s="170"/>
      <c r="O145" s="129"/>
      <c r="P145" s="239"/>
      <c r="Q145" s="123"/>
      <c r="R145" s="124"/>
      <c r="S145" s="124"/>
      <c r="T145" s="124"/>
      <c r="U145" s="124"/>
      <c r="ADW145" s="124"/>
      <c r="ADX145" s="124"/>
      <c r="ADY145" s="124"/>
      <c r="ADZ145" s="124"/>
      <c r="AEA145" s="124"/>
      <c r="AEB145" s="124"/>
      <c r="AEC145" s="124"/>
      <c r="AED145" s="124"/>
      <c r="AEE145" s="124"/>
      <c r="AEF145" s="124"/>
      <c r="AEG145" s="124"/>
      <c r="AEH145" s="124"/>
      <c r="AEI145" s="124"/>
      <c r="AEJ145" s="124"/>
      <c r="AEK145" s="124"/>
      <c r="AEL145" s="124"/>
      <c r="AEM145" s="124"/>
      <c r="AEN145" s="124"/>
      <c r="AEO145" s="124"/>
      <c r="AEP145" s="124"/>
      <c r="AEQ145" s="124"/>
      <c r="AER145" s="124"/>
      <c r="AES145" s="124"/>
      <c r="AET145" s="124"/>
      <c r="AEU145" s="124"/>
      <c r="AEV145" s="124"/>
      <c r="AEW145" s="124"/>
      <c r="AEX145" s="124"/>
      <c r="AEY145" s="124"/>
      <c r="AEZ145" s="124"/>
      <c r="AFA145" s="124"/>
      <c r="AFB145" s="124"/>
      <c r="AFC145" s="124"/>
      <c r="AFD145" s="124"/>
      <c r="AFE145" s="124"/>
      <c r="AFF145" s="124"/>
      <c r="AFG145" s="124"/>
      <c r="AFH145" s="124"/>
      <c r="AFI145" s="124"/>
      <c r="AFJ145" s="124"/>
      <c r="AFK145" s="124"/>
      <c r="AFL145" s="124"/>
      <c r="AFM145" s="124"/>
      <c r="AFN145" s="124"/>
      <c r="AFO145" s="124"/>
      <c r="AFP145" s="124"/>
      <c r="AFQ145" s="124"/>
      <c r="AFR145" s="124"/>
      <c r="AFS145" s="124"/>
      <c r="AFT145" s="124"/>
      <c r="AFU145" s="124"/>
      <c r="AFV145" s="124"/>
      <c r="AFW145" s="124"/>
      <c r="AFX145" s="124"/>
      <c r="AFY145" s="124"/>
      <c r="AFZ145" s="124"/>
      <c r="AGA145" s="124"/>
      <c r="AGB145" s="124"/>
      <c r="AGC145" s="124"/>
      <c r="AGD145" s="124"/>
      <c r="AGE145" s="124"/>
      <c r="AGF145" s="124"/>
      <c r="AGG145" s="124"/>
      <c r="AGH145" s="124"/>
      <c r="AGI145" s="124"/>
      <c r="AGJ145" s="124"/>
      <c r="AGK145" s="124"/>
      <c r="AGL145" s="124"/>
      <c r="AGM145" s="124"/>
      <c r="AGN145" s="124"/>
    </row>
    <row r="146" spans="2:872" x14ac:dyDescent="0.25">
      <c r="B146" s="97"/>
      <c r="C146" s="98"/>
      <c r="D146" s="99"/>
      <c r="E146" s="100"/>
      <c r="I146" s="59"/>
      <c r="J146" s="59"/>
      <c r="K146" s="59"/>
      <c r="L146" s="59"/>
      <c r="N146" s="193"/>
      <c r="O146" s="70"/>
      <c r="P146" s="4"/>
    </row>
    <row r="147" spans="2:872" x14ac:dyDescent="0.25">
      <c r="B147" s="98"/>
      <c r="C147" s="95"/>
      <c r="D147" s="99" t="s">
        <v>34</v>
      </c>
      <c r="E147" s="98"/>
      <c r="I147" s="59"/>
      <c r="J147" s="59"/>
      <c r="K147" s="59"/>
      <c r="L147" s="59"/>
      <c r="N147" s="96"/>
    </row>
    <row r="148" spans="2:872" hidden="1" outlineLevel="1" x14ac:dyDescent="0.25">
      <c r="F148" s="186">
        <f>SUM(F145,F130,F106,F61,F30)</f>
        <v>282107.2</v>
      </c>
      <c r="G148" s="187"/>
      <c r="H148" s="187"/>
      <c r="I148" s="188">
        <f>SUM(I145,I130,I106,I61,I30)</f>
        <v>146086</v>
      </c>
      <c r="J148" s="189">
        <f>SUM(J145,J130,J106,J61,J30)</f>
        <v>96466.4</v>
      </c>
      <c r="K148" s="190">
        <f>SUM(K145,K130,K106,K61,K30)</f>
        <v>12709</v>
      </c>
      <c r="L148" s="191">
        <f>SUM(L145,L130,L106,L61,L30)</f>
        <v>26845.8</v>
      </c>
      <c r="M148" s="192">
        <f>SUM(M145,M130,M106,M61,M30)</f>
        <v>216932.2</v>
      </c>
      <c r="N148" s="79"/>
    </row>
    <row r="149" spans="2:872" hidden="1" outlineLevel="1" x14ac:dyDescent="0.25">
      <c r="F149" s="194"/>
      <c r="G149" s="195"/>
      <c r="I149" s="2"/>
      <c r="J149" s="2"/>
      <c r="K149" s="2"/>
      <c r="L149" s="196">
        <f>SUM(I148:L148)</f>
        <v>282107.2</v>
      </c>
      <c r="M149" s="197"/>
      <c r="N149" s="79"/>
    </row>
    <row r="150" spans="2:872" collapsed="1" x14ac:dyDescent="0.25">
      <c r="I150" s="2"/>
      <c r="J150" s="2"/>
      <c r="K150" s="2"/>
      <c r="L150" s="2"/>
    </row>
    <row r="151" spans="2:872" x14ac:dyDescent="0.25">
      <c r="H151" s="2"/>
      <c r="I151" s="2"/>
      <c r="J151" s="2"/>
      <c r="K151" s="2"/>
      <c r="L151" s="2"/>
    </row>
    <row r="152" spans="2:872" x14ac:dyDescent="0.25">
      <c r="H152" s="2"/>
      <c r="I152" s="2"/>
      <c r="J152" s="2"/>
      <c r="K152" s="2"/>
      <c r="L152" s="2"/>
      <c r="N152" s="59"/>
    </row>
    <row r="153" spans="2:872" x14ac:dyDescent="0.25">
      <c r="F153" s="2"/>
      <c r="G153" s="2"/>
      <c r="H153" s="2"/>
      <c r="I153" s="2"/>
      <c r="J153" s="2"/>
      <c r="K153" s="2"/>
      <c r="L153" s="2"/>
    </row>
    <row r="154" spans="2:872" x14ac:dyDescent="0.25">
      <c r="H154" s="2"/>
      <c r="I154" s="2"/>
      <c r="J154" s="2"/>
      <c r="K154" s="2"/>
      <c r="L154" s="2"/>
      <c r="M154" s="2"/>
      <c r="O154" s="2"/>
    </row>
    <row r="155" spans="2:872" x14ac:dyDescent="0.25">
      <c r="F155" s="2"/>
      <c r="G155" s="2"/>
      <c r="H155" s="2"/>
      <c r="I155" s="2"/>
      <c r="J155" s="2"/>
      <c r="K155" s="2"/>
      <c r="L155" s="2"/>
    </row>
    <row r="156" spans="2:872" x14ac:dyDescent="0.25">
      <c r="F156" s="2"/>
      <c r="G156" s="2"/>
      <c r="H156" s="2"/>
      <c r="I156" s="2"/>
      <c r="J156" s="2"/>
      <c r="K156" s="2"/>
      <c r="L156" s="2"/>
      <c r="M156" s="2"/>
      <c r="O156" s="2"/>
    </row>
    <row r="157" spans="2:872" x14ac:dyDescent="0.25">
      <c r="F157" s="2"/>
      <c r="G157" s="2"/>
      <c r="H157" s="2"/>
      <c r="I157" s="2"/>
      <c r="J157" s="2"/>
      <c r="K157" s="2"/>
      <c r="L157" s="2"/>
      <c r="M157" s="2"/>
      <c r="O157" s="2"/>
    </row>
    <row r="158" spans="2:872" x14ac:dyDescent="0.25">
      <c r="F158" s="2"/>
      <c r="G158" s="2"/>
      <c r="H158" s="2"/>
      <c r="I158" s="2"/>
      <c r="J158" s="2"/>
      <c r="K158" s="2"/>
      <c r="L158" s="2"/>
      <c r="M158" s="2"/>
      <c r="O158" s="2"/>
    </row>
    <row r="159" spans="2:872" x14ac:dyDescent="0.25">
      <c r="F159" s="2"/>
      <c r="G159" s="2"/>
      <c r="H159" s="2"/>
      <c r="I159" s="2"/>
      <c r="J159" s="2"/>
      <c r="K159" s="2"/>
      <c r="L159" s="2"/>
      <c r="M159" s="2"/>
      <c r="O159" s="2"/>
    </row>
    <row r="160" spans="2:872" x14ac:dyDescent="0.25">
      <c r="F160" s="2"/>
      <c r="G160" s="2"/>
      <c r="H160" s="2"/>
      <c r="I160" s="2"/>
      <c r="J160" s="2"/>
      <c r="K160" s="2"/>
      <c r="L160" s="2"/>
      <c r="M160" s="2"/>
      <c r="O160" s="2"/>
    </row>
    <row r="161" spans="6:15" x14ac:dyDescent="0.25">
      <c r="F161" s="2"/>
      <c r="G161" s="2"/>
      <c r="H161" s="2"/>
      <c r="I161" s="2"/>
      <c r="J161" s="2"/>
      <c r="K161" s="2"/>
      <c r="L161" s="2"/>
      <c r="M161" s="2"/>
      <c r="O161" s="2"/>
    </row>
    <row r="162" spans="6:15" x14ac:dyDescent="0.25">
      <c r="F162" s="2"/>
      <c r="G162" s="2"/>
      <c r="H162" s="2"/>
      <c r="I162" s="2"/>
      <c r="J162" s="2"/>
      <c r="K162" s="2"/>
      <c r="L162" s="2"/>
      <c r="M162" s="2"/>
      <c r="O162" s="2"/>
    </row>
    <row r="163" spans="6:15" x14ac:dyDescent="0.25">
      <c r="F163" s="2"/>
      <c r="G163" s="2"/>
      <c r="H163" s="2"/>
      <c r="I163" s="2"/>
      <c r="J163" s="2"/>
      <c r="K163" s="2"/>
      <c r="L163" s="2"/>
      <c r="M163" s="2"/>
      <c r="O163" s="2"/>
    </row>
    <row r="164" spans="6:15" x14ac:dyDescent="0.25">
      <c r="F164" s="2"/>
      <c r="G164" s="2"/>
      <c r="H164" s="2"/>
      <c r="I164" s="2"/>
      <c r="J164" s="2"/>
      <c r="K164" s="2"/>
      <c r="L164" s="2"/>
      <c r="M164" s="2"/>
      <c r="O164" s="2"/>
    </row>
    <row r="165" spans="6:15" x14ac:dyDescent="0.25">
      <c r="F165" s="2"/>
      <c r="G165" s="2"/>
      <c r="H165" s="2"/>
      <c r="I165" s="2"/>
      <c r="J165" s="2"/>
      <c r="K165" s="2"/>
      <c r="L165" s="2"/>
      <c r="M165" s="2"/>
      <c r="O165" s="2"/>
    </row>
    <row r="166" spans="6:15" x14ac:dyDescent="0.25">
      <c r="F166" s="2"/>
      <c r="G166" s="2"/>
      <c r="H166" s="2"/>
      <c r="I166" s="2"/>
      <c r="J166" s="2"/>
      <c r="K166" s="2"/>
      <c r="L166" s="2"/>
      <c r="M166" s="2"/>
      <c r="O166" s="2"/>
    </row>
    <row r="167" spans="6:15" x14ac:dyDescent="0.25">
      <c r="F167" s="2"/>
      <c r="G167" s="2"/>
      <c r="H167" s="2"/>
      <c r="I167" s="2"/>
      <c r="J167" s="2"/>
      <c r="K167" s="2"/>
      <c r="L167" s="2"/>
      <c r="M167" s="2"/>
      <c r="O167" s="2"/>
    </row>
    <row r="168" spans="6:15" x14ac:dyDescent="0.25">
      <c r="F168" s="2"/>
      <c r="G168" s="2"/>
      <c r="H168" s="2"/>
      <c r="I168" s="2"/>
      <c r="J168" s="2"/>
      <c r="K168" s="2"/>
      <c r="L168" s="2"/>
      <c r="M168" s="2"/>
      <c r="O168" s="2"/>
    </row>
    <row r="169" spans="6:15" x14ac:dyDescent="0.25">
      <c r="F169" s="2"/>
      <c r="G169" s="2"/>
      <c r="H169" s="2"/>
      <c r="I169" s="2"/>
      <c r="J169" s="2"/>
      <c r="K169" s="2"/>
      <c r="L169" s="2"/>
      <c r="M169" s="2"/>
      <c r="O169" s="2"/>
    </row>
    <row r="170" spans="6:15" x14ac:dyDescent="0.25">
      <c r="F170" s="2"/>
      <c r="G170" s="2"/>
      <c r="H170" s="2"/>
      <c r="I170" s="2"/>
      <c r="J170" s="2"/>
      <c r="K170" s="2"/>
      <c r="L170" s="2"/>
      <c r="M170" s="2"/>
      <c r="O170" s="2"/>
    </row>
    <row r="171" spans="6:15" x14ac:dyDescent="0.25">
      <c r="F171" s="2"/>
      <c r="G171" s="2"/>
      <c r="H171" s="2"/>
      <c r="I171" s="2"/>
      <c r="J171" s="2"/>
      <c r="K171" s="2"/>
      <c r="L171" s="2"/>
      <c r="M171" s="2"/>
      <c r="O171" s="2"/>
    </row>
    <row r="172" spans="6:15" x14ac:dyDescent="0.25">
      <c r="F172" s="2"/>
      <c r="G172" s="2"/>
      <c r="H172" s="2"/>
      <c r="I172" s="2"/>
      <c r="J172" s="2"/>
      <c r="K172" s="2"/>
      <c r="L172" s="2"/>
      <c r="M172" s="2"/>
      <c r="O172" s="2"/>
    </row>
    <row r="173" spans="6:15" x14ac:dyDescent="0.25">
      <c r="F173" s="2"/>
      <c r="G173" s="2"/>
      <c r="H173" s="2"/>
      <c r="I173" s="2"/>
      <c r="J173" s="2"/>
      <c r="K173" s="2"/>
      <c r="L173" s="2"/>
      <c r="M173" s="2"/>
      <c r="O173" s="2"/>
    </row>
    <row r="174" spans="6:15" x14ac:dyDescent="0.25">
      <c r="F174" s="2"/>
      <c r="G174" s="2"/>
      <c r="H174" s="2"/>
      <c r="I174" s="2"/>
      <c r="J174" s="2"/>
      <c r="K174" s="2"/>
      <c r="L174" s="2"/>
      <c r="M174" s="2"/>
      <c r="O174" s="2"/>
    </row>
    <row r="175" spans="6:15" x14ac:dyDescent="0.25">
      <c r="F175" s="2"/>
      <c r="G175" s="2"/>
      <c r="H175" s="2"/>
      <c r="I175" s="2"/>
      <c r="J175" s="2"/>
      <c r="K175" s="2"/>
      <c r="L175" s="2"/>
      <c r="M175" s="2"/>
      <c r="O175" s="2"/>
    </row>
    <row r="176" spans="6:15" x14ac:dyDescent="0.25">
      <c r="F176" s="2"/>
      <c r="G176" s="2"/>
      <c r="H176" s="2"/>
      <c r="I176" s="2"/>
      <c r="J176" s="2"/>
      <c r="K176" s="2"/>
      <c r="L176" s="2"/>
      <c r="M176" s="2"/>
      <c r="O176" s="2"/>
    </row>
    <row r="177" spans="6:15" x14ac:dyDescent="0.25">
      <c r="F177" s="2"/>
      <c r="G177" s="2"/>
      <c r="H177" s="2"/>
      <c r="I177" s="2"/>
      <c r="J177" s="2"/>
      <c r="K177" s="2"/>
      <c r="L177" s="2"/>
      <c r="M177" s="2"/>
      <c r="O177" s="2"/>
    </row>
    <row r="178" spans="6:15" x14ac:dyDescent="0.25">
      <c r="F178" s="2"/>
      <c r="G178" s="2"/>
      <c r="H178" s="2"/>
      <c r="I178" s="2"/>
      <c r="J178" s="2"/>
      <c r="K178" s="2"/>
      <c r="L178" s="2"/>
      <c r="M178" s="2"/>
      <c r="O178" s="2"/>
    </row>
    <row r="179" spans="6:15" x14ac:dyDescent="0.25">
      <c r="F179" s="2"/>
      <c r="G179" s="2"/>
      <c r="H179" s="2"/>
      <c r="I179" s="2"/>
      <c r="J179" s="2"/>
      <c r="K179" s="2"/>
      <c r="L179" s="2"/>
      <c r="M179" s="2"/>
      <c r="O179" s="2"/>
    </row>
    <row r="180" spans="6:15" x14ac:dyDescent="0.25">
      <c r="F180" s="2"/>
      <c r="G180" s="2"/>
      <c r="H180" s="2"/>
      <c r="I180" s="2"/>
      <c r="J180" s="2"/>
      <c r="K180" s="2"/>
      <c r="L180" s="2"/>
      <c r="M180" s="2"/>
      <c r="O180" s="2"/>
    </row>
    <row r="181" spans="6:15" x14ac:dyDescent="0.25">
      <c r="F181" s="2"/>
      <c r="G181" s="2"/>
      <c r="H181" s="2"/>
      <c r="I181" s="2"/>
      <c r="J181" s="2"/>
      <c r="K181" s="2"/>
      <c r="L181" s="2"/>
      <c r="M181" s="2"/>
      <c r="O181" s="2"/>
    </row>
    <row r="182" spans="6:15" x14ac:dyDescent="0.25">
      <c r="F182" s="2"/>
      <c r="G182" s="2"/>
      <c r="H182" s="2"/>
      <c r="I182" s="2"/>
      <c r="J182" s="2"/>
      <c r="K182" s="2"/>
      <c r="L182" s="2"/>
      <c r="M182" s="2"/>
      <c r="O182" s="2"/>
    </row>
    <row r="183" spans="6:15" x14ac:dyDescent="0.25">
      <c r="F183" s="2"/>
      <c r="G183" s="2"/>
      <c r="H183" s="2"/>
      <c r="I183" s="2"/>
      <c r="J183" s="2"/>
      <c r="K183" s="2"/>
      <c r="L183" s="2"/>
      <c r="M183" s="2"/>
      <c r="O183" s="2"/>
    </row>
    <row r="184" spans="6:15" x14ac:dyDescent="0.25">
      <c r="F184" s="2"/>
      <c r="G184" s="2"/>
      <c r="H184" s="2"/>
      <c r="I184" s="2"/>
      <c r="J184" s="2"/>
      <c r="K184" s="2"/>
      <c r="L184" s="2"/>
      <c r="M184" s="2"/>
      <c r="O184" s="2"/>
    </row>
    <row r="185" spans="6:15" x14ac:dyDescent="0.25">
      <c r="F185" s="2"/>
      <c r="G185" s="2"/>
      <c r="H185" s="2"/>
      <c r="I185" s="2"/>
      <c r="J185" s="2"/>
      <c r="K185" s="2"/>
      <c r="L185" s="2"/>
      <c r="M185" s="2"/>
      <c r="O185" s="2"/>
    </row>
    <row r="186" spans="6:15" x14ac:dyDescent="0.25">
      <c r="F186" s="2"/>
      <c r="G186" s="2"/>
      <c r="H186" s="2"/>
      <c r="I186" s="2"/>
      <c r="J186" s="2"/>
      <c r="K186" s="2"/>
      <c r="L186" s="2"/>
      <c r="M186" s="2"/>
      <c r="O186" s="2"/>
    </row>
    <row r="187" spans="6:15" x14ac:dyDescent="0.25">
      <c r="F187" s="2"/>
      <c r="G187" s="2"/>
      <c r="H187" s="2"/>
      <c r="I187" s="2"/>
      <c r="J187" s="2"/>
      <c r="K187" s="2"/>
      <c r="L187" s="2"/>
      <c r="M187" s="2"/>
      <c r="O187" s="2"/>
    </row>
    <row r="188" spans="6:15" x14ac:dyDescent="0.25">
      <c r="F188" s="2"/>
      <c r="G188" s="2"/>
      <c r="H188" s="2"/>
      <c r="I188" s="2"/>
      <c r="J188" s="2"/>
      <c r="K188" s="2"/>
      <c r="L188" s="2"/>
      <c r="M188" s="2"/>
      <c r="O188" s="2"/>
    </row>
    <row r="189" spans="6:15" x14ac:dyDescent="0.25">
      <c r="F189" s="2"/>
      <c r="G189" s="2"/>
      <c r="H189" s="2"/>
      <c r="I189" s="2"/>
      <c r="J189" s="2"/>
      <c r="K189" s="2"/>
      <c r="L189" s="2"/>
      <c r="M189" s="2"/>
      <c r="O189" s="2"/>
    </row>
    <row r="190" spans="6:15" x14ac:dyDescent="0.25">
      <c r="F190" s="2"/>
      <c r="G190" s="2"/>
      <c r="H190" s="2"/>
      <c r="I190" s="2"/>
      <c r="J190" s="2"/>
      <c r="K190" s="2"/>
      <c r="L190" s="2"/>
      <c r="M190" s="2"/>
      <c r="O190" s="2"/>
    </row>
    <row r="191" spans="6:15" x14ac:dyDescent="0.25">
      <c r="F191" s="2"/>
      <c r="G191" s="2"/>
      <c r="H191" s="2"/>
      <c r="I191" s="2"/>
      <c r="J191" s="2"/>
      <c r="K191" s="2"/>
      <c r="L191" s="2"/>
      <c r="M191" s="2"/>
      <c r="O191" s="2"/>
    </row>
    <row r="192" spans="6:15" x14ac:dyDescent="0.25">
      <c r="F192" s="2"/>
      <c r="G192" s="2"/>
      <c r="H192" s="2"/>
      <c r="I192" s="2"/>
      <c r="J192" s="2"/>
      <c r="K192" s="2"/>
      <c r="L192" s="2"/>
      <c r="M192" s="2"/>
      <c r="O192" s="2"/>
    </row>
    <row r="193" spans="6:15" x14ac:dyDescent="0.25">
      <c r="F193" s="2"/>
      <c r="G193" s="2"/>
      <c r="H193" s="2"/>
      <c r="I193" s="2"/>
      <c r="J193" s="2"/>
      <c r="K193" s="2"/>
      <c r="L193" s="2"/>
      <c r="M193" s="2"/>
      <c r="O193" s="2"/>
    </row>
    <row r="194" spans="6:15" x14ac:dyDescent="0.25">
      <c r="F194" s="2"/>
      <c r="G194" s="2"/>
      <c r="H194" s="2"/>
      <c r="I194" s="2"/>
      <c r="J194" s="2"/>
      <c r="K194" s="2"/>
      <c r="L194" s="2"/>
      <c r="M194" s="2"/>
      <c r="O194" s="2"/>
    </row>
    <row r="195" spans="6:15" x14ac:dyDescent="0.25">
      <c r="F195" s="2"/>
      <c r="G195" s="2"/>
      <c r="H195" s="2"/>
      <c r="I195" s="2"/>
      <c r="J195" s="2"/>
      <c r="K195" s="2"/>
      <c r="L195" s="2"/>
      <c r="M195" s="2"/>
      <c r="O195" s="2"/>
    </row>
    <row r="196" spans="6:15" x14ac:dyDescent="0.25">
      <c r="F196" s="2"/>
      <c r="G196" s="2"/>
      <c r="H196" s="2"/>
      <c r="I196" s="2"/>
      <c r="J196" s="2"/>
      <c r="K196" s="2"/>
      <c r="L196" s="2"/>
      <c r="M196" s="2"/>
      <c r="O196" s="2"/>
    </row>
    <row r="197" spans="6:15" x14ac:dyDescent="0.25">
      <c r="F197" s="2"/>
      <c r="G197" s="2"/>
      <c r="H197" s="2"/>
      <c r="I197" s="2"/>
      <c r="J197" s="2"/>
      <c r="K197" s="2"/>
      <c r="L197" s="2"/>
      <c r="M197" s="2"/>
      <c r="O197" s="2"/>
    </row>
    <row r="198" spans="6:15" x14ac:dyDescent="0.25">
      <c r="F198" s="2"/>
      <c r="G198" s="2"/>
      <c r="H198" s="2"/>
      <c r="I198" s="2"/>
      <c r="J198" s="2"/>
      <c r="K198" s="2"/>
      <c r="L198" s="2"/>
      <c r="M198" s="2"/>
      <c r="O198" s="2"/>
    </row>
    <row r="199" spans="6:15" x14ac:dyDescent="0.25">
      <c r="F199" s="2"/>
      <c r="G199" s="2"/>
      <c r="H199" s="2"/>
      <c r="I199" s="2"/>
      <c r="J199" s="2"/>
      <c r="K199" s="2"/>
      <c r="L199" s="2"/>
      <c r="M199" s="2"/>
      <c r="O199" s="2"/>
    </row>
    <row r="200" spans="6:15" x14ac:dyDescent="0.25">
      <c r="F200" s="2"/>
      <c r="G200" s="2"/>
      <c r="H200" s="2"/>
      <c r="I200" s="2"/>
      <c r="J200" s="2"/>
      <c r="K200" s="2"/>
      <c r="L200" s="2"/>
      <c r="M200" s="2"/>
      <c r="O200" s="2"/>
    </row>
    <row r="201" spans="6:15" x14ac:dyDescent="0.25">
      <c r="F201" s="2"/>
      <c r="G201" s="2"/>
      <c r="H201" s="2"/>
      <c r="I201" s="2"/>
      <c r="J201" s="2"/>
      <c r="K201" s="2"/>
      <c r="L201" s="2"/>
      <c r="M201" s="2"/>
      <c r="O201" s="2"/>
    </row>
    <row r="202" spans="6:15" x14ac:dyDescent="0.25">
      <c r="F202" s="2"/>
      <c r="G202" s="2"/>
      <c r="H202" s="2"/>
      <c r="I202" s="2"/>
      <c r="J202" s="2"/>
      <c r="K202" s="2"/>
      <c r="L202" s="2"/>
      <c r="M202" s="2"/>
      <c r="O202" s="2"/>
    </row>
    <row r="203" spans="6:15" x14ac:dyDescent="0.25">
      <c r="F203" s="2"/>
      <c r="G203" s="2"/>
      <c r="H203" s="2"/>
      <c r="I203" s="2"/>
      <c r="J203" s="2"/>
      <c r="K203" s="2"/>
      <c r="L203" s="2"/>
      <c r="M203" s="2"/>
      <c r="O203" s="2"/>
    </row>
    <row r="204" spans="6:15" x14ac:dyDescent="0.25">
      <c r="F204" s="2"/>
      <c r="G204" s="2"/>
      <c r="H204" s="2"/>
      <c r="I204" s="2"/>
      <c r="J204" s="2"/>
      <c r="K204" s="2"/>
      <c r="L204" s="2"/>
      <c r="M204" s="2"/>
      <c r="O204" s="2"/>
    </row>
    <row r="205" spans="6:15" x14ac:dyDescent="0.25">
      <c r="F205" s="2"/>
      <c r="G205" s="2"/>
      <c r="H205" s="2"/>
      <c r="I205" s="2"/>
      <c r="J205" s="2"/>
      <c r="K205" s="2"/>
      <c r="L205" s="2"/>
      <c r="M205" s="2"/>
      <c r="O205" s="2"/>
    </row>
    <row r="206" spans="6:15" x14ac:dyDescent="0.25">
      <c r="F206" s="2"/>
      <c r="G206" s="2"/>
      <c r="H206" s="2"/>
      <c r="I206" s="2"/>
      <c r="J206" s="2"/>
      <c r="K206" s="2"/>
      <c r="L206" s="2"/>
      <c r="M206" s="2"/>
      <c r="O206" s="2"/>
    </row>
    <row r="207" spans="6:15" x14ac:dyDescent="0.25">
      <c r="F207" s="2"/>
      <c r="G207" s="2"/>
      <c r="H207" s="2"/>
      <c r="I207" s="2"/>
      <c r="J207" s="2"/>
      <c r="K207" s="2"/>
      <c r="L207" s="2"/>
      <c r="M207" s="2"/>
      <c r="O207" s="2"/>
    </row>
    <row r="208" spans="6:15" x14ac:dyDescent="0.25">
      <c r="F208" s="2"/>
      <c r="G208" s="2"/>
      <c r="H208" s="2"/>
      <c r="I208" s="2"/>
      <c r="J208" s="2"/>
      <c r="K208" s="2"/>
      <c r="L208" s="2"/>
      <c r="M208" s="2"/>
      <c r="O208" s="2"/>
    </row>
    <row r="209" spans="6:15" x14ac:dyDescent="0.25">
      <c r="F209" s="2"/>
      <c r="G209" s="2"/>
      <c r="H209" s="2"/>
      <c r="I209" s="2"/>
      <c r="J209" s="2"/>
      <c r="K209" s="2"/>
      <c r="L209" s="2"/>
      <c r="M209" s="2"/>
      <c r="O209" s="2"/>
    </row>
    <row r="210" spans="6:15" x14ac:dyDescent="0.25">
      <c r="F210" s="2"/>
      <c r="G210" s="2"/>
      <c r="H210" s="2"/>
      <c r="I210" s="2"/>
      <c r="J210" s="2"/>
      <c r="K210" s="2"/>
      <c r="L210" s="2"/>
      <c r="M210" s="2"/>
      <c r="O210" s="2"/>
    </row>
    <row r="211" spans="6:15" x14ac:dyDescent="0.25">
      <c r="F211" s="2"/>
      <c r="G211" s="2"/>
      <c r="H211" s="2"/>
      <c r="I211" s="2"/>
      <c r="J211" s="2"/>
      <c r="K211" s="2"/>
      <c r="L211" s="2"/>
      <c r="M211" s="2"/>
      <c r="O211" s="2"/>
    </row>
    <row r="212" spans="6:15" x14ac:dyDescent="0.25">
      <c r="F212" s="2"/>
      <c r="G212" s="2"/>
      <c r="H212" s="2"/>
      <c r="I212" s="2"/>
      <c r="J212" s="2"/>
      <c r="K212" s="2"/>
      <c r="L212" s="2"/>
      <c r="M212" s="2"/>
      <c r="O212" s="2"/>
    </row>
    <row r="213" spans="6:15" x14ac:dyDescent="0.25">
      <c r="F213" s="2"/>
      <c r="G213" s="2"/>
      <c r="H213" s="2"/>
      <c r="I213" s="2"/>
      <c r="J213" s="2"/>
      <c r="K213" s="2"/>
      <c r="L213" s="2"/>
      <c r="M213" s="2"/>
      <c r="O213" s="2"/>
    </row>
    <row r="214" spans="6:15" x14ac:dyDescent="0.25">
      <c r="F214" s="2"/>
      <c r="G214" s="2"/>
      <c r="H214" s="2"/>
      <c r="I214" s="2"/>
      <c r="J214" s="2"/>
      <c r="K214" s="2"/>
      <c r="L214" s="2"/>
      <c r="M214" s="2"/>
      <c r="O214" s="2"/>
    </row>
    <row r="215" spans="6:15" x14ac:dyDescent="0.25">
      <c r="F215" s="2"/>
      <c r="G215" s="2"/>
      <c r="H215" s="2"/>
      <c r="I215" s="2"/>
      <c r="J215" s="2"/>
      <c r="K215" s="2"/>
      <c r="L215" s="2"/>
      <c r="M215" s="2"/>
      <c r="O215" s="2"/>
    </row>
    <row r="216" spans="6:15" x14ac:dyDescent="0.25">
      <c r="F216" s="2"/>
      <c r="G216" s="2"/>
      <c r="H216" s="2"/>
      <c r="I216" s="2"/>
      <c r="J216" s="2"/>
      <c r="K216" s="2"/>
      <c r="L216" s="2"/>
      <c r="M216" s="2"/>
      <c r="O216" s="2"/>
    </row>
    <row r="217" spans="6:15" x14ac:dyDescent="0.25">
      <c r="F217" s="2"/>
      <c r="G217" s="2"/>
      <c r="H217" s="2"/>
      <c r="I217" s="2"/>
      <c r="J217" s="2"/>
      <c r="K217" s="2"/>
      <c r="L217" s="2"/>
      <c r="M217" s="2"/>
      <c r="O217" s="2"/>
    </row>
    <row r="218" spans="6:15" x14ac:dyDescent="0.25">
      <c r="F218" s="2"/>
      <c r="G218" s="2"/>
      <c r="H218" s="2"/>
      <c r="I218" s="2"/>
      <c r="J218" s="2"/>
      <c r="K218" s="2"/>
      <c r="L218" s="2"/>
      <c r="M218" s="2"/>
      <c r="O218" s="2"/>
    </row>
    <row r="219" spans="6:15" x14ac:dyDescent="0.25">
      <c r="F219" s="2"/>
      <c r="G219" s="2"/>
      <c r="H219" s="2"/>
      <c r="I219" s="2"/>
      <c r="J219" s="2"/>
      <c r="K219" s="2"/>
      <c r="L219" s="2"/>
      <c r="M219" s="2"/>
      <c r="O219" s="2"/>
    </row>
    <row r="220" spans="6:15" x14ac:dyDescent="0.25">
      <c r="F220" s="2"/>
      <c r="G220" s="2"/>
      <c r="H220" s="2"/>
      <c r="I220" s="2"/>
      <c r="J220" s="2"/>
      <c r="K220" s="2"/>
      <c r="L220" s="2"/>
      <c r="M220" s="2"/>
      <c r="O220" s="2"/>
    </row>
    <row r="221" spans="6:15" x14ac:dyDescent="0.25">
      <c r="F221" s="2"/>
      <c r="G221" s="2"/>
      <c r="H221" s="2"/>
      <c r="I221" s="2"/>
      <c r="J221" s="2"/>
      <c r="K221" s="2"/>
      <c r="L221" s="2"/>
      <c r="M221" s="2"/>
      <c r="O221" s="2"/>
    </row>
    <row r="222" spans="6:15" x14ac:dyDescent="0.25">
      <c r="F222" s="2"/>
      <c r="G222" s="2"/>
      <c r="H222" s="2"/>
      <c r="I222" s="2"/>
      <c r="J222" s="2"/>
      <c r="K222" s="2"/>
      <c r="L222" s="2"/>
      <c r="M222" s="2"/>
      <c r="O222" s="2"/>
    </row>
    <row r="223" spans="6:15" x14ac:dyDescent="0.25">
      <c r="F223" s="2"/>
      <c r="G223" s="2"/>
      <c r="H223" s="2"/>
      <c r="I223" s="2"/>
      <c r="J223" s="2"/>
      <c r="K223" s="2"/>
      <c r="L223" s="2"/>
      <c r="M223" s="2"/>
      <c r="O223" s="2"/>
    </row>
    <row r="224" spans="6:15" x14ac:dyDescent="0.25">
      <c r="F224" s="2"/>
      <c r="G224" s="2"/>
      <c r="H224" s="2"/>
      <c r="I224" s="2"/>
      <c r="J224" s="2"/>
      <c r="K224" s="2"/>
      <c r="L224" s="2"/>
      <c r="M224" s="2"/>
      <c r="O224" s="2"/>
    </row>
    <row r="225" spans="6:15" x14ac:dyDescent="0.25">
      <c r="F225" s="2"/>
      <c r="G225" s="2"/>
      <c r="H225" s="2"/>
      <c r="I225" s="2"/>
      <c r="J225" s="2"/>
      <c r="K225" s="2"/>
      <c r="L225" s="2"/>
      <c r="M225" s="2"/>
      <c r="O225" s="2"/>
    </row>
    <row r="226" spans="6:15" x14ac:dyDescent="0.25">
      <c r="F226" s="2"/>
      <c r="G226" s="2"/>
      <c r="H226" s="2"/>
      <c r="I226" s="2"/>
      <c r="J226" s="2"/>
      <c r="K226" s="2"/>
      <c r="L226" s="2"/>
      <c r="M226" s="2"/>
      <c r="O226" s="2"/>
    </row>
    <row r="227" spans="6:15" x14ac:dyDescent="0.25">
      <c r="F227" s="2"/>
      <c r="G227" s="2"/>
      <c r="H227" s="2"/>
      <c r="I227" s="2"/>
      <c r="J227" s="2"/>
      <c r="K227" s="2"/>
      <c r="L227" s="2"/>
      <c r="M227" s="2"/>
      <c r="O227" s="2"/>
    </row>
    <row r="228" spans="6:15" x14ac:dyDescent="0.25">
      <c r="F228" s="2"/>
      <c r="G228" s="2"/>
      <c r="H228" s="2"/>
      <c r="I228" s="2"/>
      <c r="J228" s="2"/>
      <c r="K228" s="2"/>
      <c r="L228" s="2"/>
      <c r="M228" s="2"/>
      <c r="O228" s="2"/>
    </row>
    <row r="229" spans="6:15" x14ac:dyDescent="0.25">
      <c r="F229" s="2"/>
      <c r="G229" s="2"/>
      <c r="H229" s="2"/>
      <c r="I229" s="2"/>
      <c r="J229" s="2"/>
      <c r="K229" s="2"/>
      <c r="L229" s="2"/>
      <c r="M229" s="2"/>
      <c r="O229" s="2"/>
    </row>
    <row r="230" spans="6:15" x14ac:dyDescent="0.25">
      <c r="F230" s="2"/>
      <c r="G230" s="2"/>
      <c r="H230" s="2"/>
      <c r="I230" s="2"/>
      <c r="J230" s="2"/>
      <c r="K230" s="2"/>
      <c r="L230" s="2"/>
      <c r="M230" s="2"/>
      <c r="O230" s="2"/>
    </row>
    <row r="231" spans="6:15" x14ac:dyDescent="0.25">
      <c r="F231" s="2"/>
      <c r="G231" s="2"/>
      <c r="H231" s="2"/>
      <c r="I231" s="2"/>
      <c r="J231" s="2"/>
      <c r="K231" s="2"/>
      <c r="L231" s="2"/>
      <c r="M231" s="2"/>
      <c r="O231" s="2"/>
    </row>
    <row r="232" spans="6:15" x14ac:dyDescent="0.25">
      <c r="F232" s="2"/>
      <c r="G232" s="2"/>
      <c r="H232" s="2"/>
      <c r="I232" s="2"/>
      <c r="J232" s="2"/>
      <c r="K232" s="2"/>
      <c r="L232" s="2"/>
      <c r="M232" s="2"/>
      <c r="O232" s="2"/>
    </row>
    <row r="233" spans="6:15" x14ac:dyDescent="0.25">
      <c r="F233" s="2"/>
      <c r="G233" s="2"/>
      <c r="H233" s="2"/>
      <c r="I233" s="2"/>
      <c r="J233" s="2"/>
      <c r="K233" s="2"/>
      <c r="L233" s="2"/>
      <c r="M233" s="2"/>
      <c r="O233" s="2"/>
    </row>
    <row r="234" spans="6:15" x14ac:dyDescent="0.25">
      <c r="F234" s="2"/>
      <c r="G234" s="2"/>
      <c r="H234" s="2"/>
      <c r="I234" s="2"/>
      <c r="J234" s="2"/>
      <c r="K234" s="2"/>
      <c r="L234" s="2"/>
      <c r="M234" s="2"/>
      <c r="O234" s="2"/>
    </row>
    <row r="235" spans="6:15" x14ac:dyDescent="0.25">
      <c r="F235" s="2"/>
      <c r="G235" s="2"/>
      <c r="H235" s="2"/>
      <c r="I235" s="2"/>
      <c r="J235" s="2"/>
      <c r="K235" s="2"/>
      <c r="L235" s="2"/>
      <c r="M235" s="2"/>
      <c r="O235" s="2"/>
    </row>
    <row r="236" spans="6:15" x14ac:dyDescent="0.25">
      <c r="F236" s="2"/>
      <c r="G236" s="2"/>
      <c r="H236" s="2"/>
      <c r="I236" s="2"/>
      <c r="J236" s="2"/>
      <c r="K236" s="2"/>
      <c r="L236" s="2"/>
      <c r="M236" s="2"/>
      <c r="O236" s="2"/>
    </row>
    <row r="237" spans="6:15" x14ac:dyDescent="0.25">
      <c r="F237" s="2"/>
      <c r="G237" s="2"/>
      <c r="H237" s="2"/>
      <c r="I237" s="2"/>
      <c r="J237" s="2"/>
      <c r="K237" s="2"/>
      <c r="L237" s="2"/>
      <c r="M237" s="2"/>
      <c r="O237" s="2"/>
    </row>
    <row r="238" spans="6:15" x14ac:dyDescent="0.25">
      <c r="F238" s="2"/>
      <c r="G238" s="2"/>
      <c r="H238" s="2"/>
      <c r="I238" s="2"/>
      <c r="J238" s="2"/>
      <c r="K238" s="2"/>
      <c r="L238" s="2"/>
      <c r="M238" s="2"/>
      <c r="O238" s="2"/>
    </row>
    <row r="239" spans="6:15" x14ac:dyDescent="0.25">
      <c r="F239" s="2"/>
      <c r="G239" s="2"/>
      <c r="H239" s="2"/>
      <c r="I239" s="2"/>
      <c r="J239" s="2"/>
      <c r="K239" s="2"/>
      <c r="L239" s="2"/>
      <c r="M239" s="2"/>
      <c r="O239" s="2"/>
    </row>
    <row r="240" spans="6:15" x14ac:dyDescent="0.25">
      <c r="F240" s="2"/>
      <c r="G240" s="2"/>
      <c r="H240" s="2"/>
      <c r="I240" s="2"/>
      <c r="J240" s="2"/>
      <c r="K240" s="2"/>
      <c r="L240" s="2"/>
      <c r="M240" s="2"/>
      <c r="O240" s="2"/>
    </row>
    <row r="241" spans="6:15" x14ac:dyDescent="0.25">
      <c r="F241" s="2"/>
      <c r="G241" s="2"/>
      <c r="H241" s="2"/>
      <c r="I241" s="2"/>
      <c r="J241" s="2"/>
      <c r="K241" s="2"/>
      <c r="L241" s="2"/>
      <c r="M241" s="2"/>
      <c r="O241" s="2"/>
    </row>
    <row r="242" spans="6:15" x14ac:dyDescent="0.25">
      <c r="F242" s="2"/>
      <c r="G242" s="2"/>
      <c r="H242" s="2"/>
      <c r="I242" s="2"/>
      <c r="J242" s="2"/>
      <c r="K242" s="2"/>
      <c r="L242" s="2"/>
      <c r="M242" s="2"/>
      <c r="O242" s="2"/>
    </row>
    <row r="243" spans="6:15" x14ac:dyDescent="0.25">
      <c r="F243" s="2"/>
      <c r="G243" s="2"/>
      <c r="H243" s="2"/>
      <c r="I243" s="2"/>
      <c r="J243" s="2"/>
      <c r="K243" s="2"/>
      <c r="L243" s="2"/>
      <c r="M243" s="2"/>
      <c r="O243" s="2"/>
    </row>
    <row r="244" spans="6:15" x14ac:dyDescent="0.25">
      <c r="F244" s="2"/>
      <c r="G244" s="2"/>
      <c r="H244" s="2"/>
      <c r="I244" s="2"/>
      <c r="J244" s="2"/>
      <c r="K244" s="2"/>
      <c r="L244" s="2"/>
      <c r="M244" s="2"/>
      <c r="O244" s="2"/>
    </row>
    <row r="245" spans="6:15" x14ac:dyDescent="0.25">
      <c r="F245" s="2"/>
      <c r="G245" s="2"/>
      <c r="H245" s="2"/>
      <c r="I245" s="2"/>
      <c r="J245" s="2"/>
      <c r="K245" s="2"/>
      <c r="L245" s="2"/>
      <c r="M245" s="2"/>
      <c r="O245" s="2"/>
    </row>
    <row r="246" spans="6:15" x14ac:dyDescent="0.25">
      <c r="F246" s="2"/>
      <c r="G246" s="2"/>
      <c r="H246" s="2"/>
      <c r="I246" s="2"/>
      <c r="J246" s="2"/>
      <c r="K246" s="2"/>
      <c r="L246" s="2"/>
      <c r="M246" s="2"/>
      <c r="O246" s="2"/>
    </row>
    <row r="247" spans="6:15" x14ac:dyDescent="0.25">
      <c r="F247" s="2"/>
      <c r="G247" s="2"/>
      <c r="H247" s="2"/>
      <c r="I247" s="2"/>
      <c r="J247" s="2"/>
      <c r="K247" s="2"/>
      <c r="L247" s="2"/>
      <c r="M247" s="2"/>
      <c r="O247" s="2"/>
    </row>
    <row r="248" spans="6:15" x14ac:dyDescent="0.25">
      <c r="F248" s="2"/>
      <c r="G248" s="2"/>
      <c r="H248" s="2"/>
      <c r="I248" s="2"/>
      <c r="J248" s="2"/>
      <c r="K248" s="2"/>
      <c r="L248" s="2"/>
      <c r="M248" s="2"/>
      <c r="O248" s="2"/>
    </row>
    <row r="249" spans="6:15" x14ac:dyDescent="0.25">
      <c r="F249" s="2"/>
      <c r="G249" s="2"/>
      <c r="H249" s="2"/>
      <c r="I249" s="2"/>
      <c r="J249" s="2"/>
      <c r="K249" s="2"/>
      <c r="L249" s="2"/>
      <c r="M249" s="2"/>
      <c r="O249" s="2"/>
    </row>
    <row r="250" spans="6:15" x14ac:dyDescent="0.25">
      <c r="F250" s="2"/>
      <c r="G250" s="2"/>
      <c r="H250" s="2"/>
      <c r="I250" s="2"/>
      <c r="J250" s="2"/>
      <c r="K250" s="2"/>
      <c r="L250" s="2"/>
      <c r="M250" s="2"/>
      <c r="O250" s="2"/>
    </row>
    <row r="251" spans="6:15" x14ac:dyDescent="0.25">
      <c r="F251" s="2"/>
      <c r="G251" s="2"/>
      <c r="H251" s="2"/>
      <c r="I251" s="2"/>
      <c r="J251" s="2"/>
      <c r="K251" s="2"/>
      <c r="L251" s="2"/>
      <c r="M251" s="2"/>
      <c r="O251" s="2"/>
    </row>
    <row r="252" spans="6:15" x14ac:dyDescent="0.25">
      <c r="F252" s="2"/>
      <c r="G252" s="2"/>
      <c r="H252" s="2"/>
      <c r="I252" s="2"/>
      <c r="J252" s="2"/>
      <c r="K252" s="2"/>
      <c r="L252" s="2"/>
      <c r="M252" s="2"/>
      <c r="O252" s="2"/>
    </row>
    <row r="253" spans="6:15" x14ac:dyDescent="0.25">
      <c r="F253" s="2"/>
      <c r="G253" s="2"/>
      <c r="H253" s="2"/>
      <c r="I253" s="2"/>
      <c r="J253" s="2"/>
      <c r="K253" s="2"/>
      <c r="L253" s="2"/>
      <c r="M253" s="2"/>
      <c r="O253" s="2"/>
    </row>
    <row r="254" spans="6:15" x14ac:dyDescent="0.25">
      <c r="F254" s="2"/>
      <c r="G254" s="2"/>
      <c r="H254" s="2"/>
      <c r="I254" s="2"/>
      <c r="J254" s="2"/>
      <c r="K254" s="2"/>
      <c r="L254" s="2"/>
      <c r="M254" s="2"/>
      <c r="O254" s="2"/>
    </row>
    <row r="255" spans="6:15" x14ac:dyDescent="0.25">
      <c r="F255" s="2"/>
      <c r="G255" s="2"/>
      <c r="H255" s="2"/>
      <c r="I255" s="2"/>
      <c r="J255" s="2"/>
      <c r="K255" s="2"/>
      <c r="L255" s="2"/>
      <c r="M255" s="2"/>
      <c r="O255" s="2"/>
    </row>
    <row r="256" spans="6:15" x14ac:dyDescent="0.25">
      <c r="F256" s="2"/>
      <c r="G256" s="2"/>
      <c r="H256" s="2"/>
      <c r="I256" s="2"/>
      <c r="J256" s="2"/>
      <c r="K256" s="2"/>
      <c r="L256" s="2"/>
      <c r="M256" s="2"/>
      <c r="O256" s="2"/>
    </row>
    <row r="257" spans="6:15" x14ac:dyDescent="0.25">
      <c r="F257" s="2"/>
      <c r="G257" s="2"/>
      <c r="H257" s="2"/>
      <c r="I257" s="2"/>
      <c r="J257" s="2"/>
      <c r="K257" s="2"/>
      <c r="L257" s="2"/>
      <c r="M257" s="2"/>
      <c r="O257" s="2"/>
    </row>
    <row r="258" spans="6:15" x14ac:dyDescent="0.25">
      <c r="F258" s="2"/>
      <c r="G258" s="2"/>
      <c r="H258" s="2"/>
      <c r="I258" s="2"/>
      <c r="J258" s="2"/>
      <c r="K258" s="2"/>
      <c r="L258" s="2"/>
      <c r="M258" s="2"/>
      <c r="O258" s="2"/>
    </row>
    <row r="259" spans="6:15" x14ac:dyDescent="0.25">
      <c r="F259" s="2"/>
      <c r="G259" s="2"/>
      <c r="H259" s="2"/>
      <c r="I259" s="2"/>
      <c r="J259" s="2"/>
      <c r="K259" s="2"/>
      <c r="L259" s="2"/>
      <c r="M259" s="2"/>
      <c r="O259" s="2"/>
    </row>
    <row r="260" spans="6:15" x14ac:dyDescent="0.25">
      <c r="F260" s="2"/>
      <c r="G260" s="2"/>
      <c r="H260" s="2"/>
      <c r="I260" s="2"/>
      <c r="J260" s="2"/>
      <c r="K260" s="2"/>
      <c r="L260" s="2"/>
      <c r="M260" s="2"/>
      <c r="O260" s="2"/>
    </row>
    <row r="261" spans="6:15" x14ac:dyDescent="0.25">
      <c r="F261" s="2"/>
      <c r="G261" s="2"/>
      <c r="H261" s="2"/>
      <c r="I261" s="2"/>
      <c r="J261" s="2"/>
      <c r="K261" s="2"/>
      <c r="L261" s="2"/>
      <c r="M261" s="2"/>
      <c r="O261" s="2"/>
    </row>
    <row r="262" spans="6:15" x14ac:dyDescent="0.25">
      <c r="F262" s="2"/>
      <c r="G262" s="2"/>
      <c r="H262" s="2"/>
      <c r="I262" s="2"/>
      <c r="J262" s="2"/>
      <c r="K262" s="2"/>
      <c r="L262" s="2"/>
      <c r="M262" s="2"/>
      <c r="O262" s="2"/>
    </row>
    <row r="263" spans="6:15" x14ac:dyDescent="0.25">
      <c r="F263" s="2"/>
      <c r="G263" s="2"/>
      <c r="H263" s="2"/>
      <c r="I263" s="2"/>
      <c r="J263" s="2"/>
      <c r="K263" s="2"/>
      <c r="L263" s="2"/>
      <c r="M263" s="2"/>
      <c r="O263" s="2"/>
    </row>
    <row r="264" spans="6:15" x14ac:dyDescent="0.25">
      <c r="F264" s="2"/>
      <c r="G264" s="2"/>
      <c r="H264" s="2"/>
      <c r="I264" s="2"/>
      <c r="J264" s="2"/>
      <c r="K264" s="2"/>
      <c r="L264" s="2"/>
      <c r="M264" s="2"/>
      <c r="O264" s="2"/>
    </row>
    <row r="265" spans="6:15" x14ac:dyDescent="0.25">
      <c r="F265" s="2"/>
      <c r="G265" s="2"/>
      <c r="H265" s="2"/>
      <c r="I265" s="2"/>
      <c r="J265" s="2"/>
      <c r="K265" s="2"/>
      <c r="L265" s="2"/>
      <c r="M265" s="2"/>
      <c r="O265" s="2"/>
    </row>
    <row r="266" spans="6:15" x14ac:dyDescent="0.25">
      <c r="F266" s="2"/>
      <c r="G266" s="2"/>
      <c r="H266" s="2"/>
      <c r="I266" s="2"/>
      <c r="J266" s="2"/>
      <c r="K266" s="2"/>
      <c r="L266" s="2"/>
      <c r="M266" s="2"/>
      <c r="O266" s="2"/>
    </row>
    <row r="267" spans="6:15" x14ac:dyDescent="0.25">
      <c r="F267" s="2"/>
      <c r="G267" s="2"/>
      <c r="H267" s="2"/>
      <c r="I267" s="2"/>
      <c r="J267" s="2"/>
      <c r="K267" s="2"/>
      <c r="L267" s="2"/>
      <c r="M267" s="2"/>
      <c r="O267" s="2"/>
    </row>
    <row r="268" spans="6:15" x14ac:dyDescent="0.25">
      <c r="F268" s="2"/>
      <c r="G268" s="2"/>
      <c r="H268" s="2"/>
      <c r="I268" s="2"/>
      <c r="J268" s="2"/>
      <c r="K268" s="2"/>
      <c r="L268" s="2"/>
      <c r="M268" s="2"/>
      <c r="O268" s="2"/>
    </row>
    <row r="269" spans="6:15" x14ac:dyDescent="0.25">
      <c r="F269" s="2"/>
      <c r="G269" s="2"/>
      <c r="H269" s="2"/>
      <c r="I269" s="2"/>
      <c r="J269" s="2"/>
      <c r="K269" s="2"/>
      <c r="L269" s="2"/>
      <c r="M269" s="2"/>
      <c r="O269" s="2"/>
    </row>
    <row r="270" spans="6:15" x14ac:dyDescent="0.25">
      <c r="F270" s="2"/>
      <c r="G270" s="2"/>
      <c r="H270" s="2"/>
      <c r="I270" s="2"/>
      <c r="J270" s="2"/>
      <c r="K270" s="2"/>
      <c r="L270" s="2"/>
      <c r="M270" s="2"/>
      <c r="O270" s="2"/>
    </row>
    <row r="271" spans="6:15" x14ac:dyDescent="0.25">
      <c r="F271" s="2"/>
      <c r="G271" s="2"/>
      <c r="H271" s="2"/>
      <c r="I271" s="2"/>
      <c r="J271" s="2"/>
      <c r="K271" s="2"/>
      <c r="L271" s="2"/>
      <c r="M271" s="2"/>
      <c r="O271" s="2"/>
    </row>
    <row r="272" spans="6:15" x14ac:dyDescent="0.25">
      <c r="F272" s="2"/>
      <c r="G272" s="2"/>
      <c r="H272" s="2"/>
      <c r="I272" s="2"/>
      <c r="J272" s="2"/>
      <c r="K272" s="2"/>
      <c r="L272" s="2"/>
      <c r="M272" s="2"/>
      <c r="O272" s="2"/>
    </row>
    <row r="273" spans="6:15" x14ac:dyDescent="0.25">
      <c r="F273" s="2"/>
      <c r="G273" s="2"/>
      <c r="H273" s="2"/>
      <c r="I273" s="2"/>
      <c r="J273" s="2"/>
      <c r="K273" s="2"/>
      <c r="L273" s="2"/>
      <c r="M273" s="2"/>
      <c r="O273" s="2"/>
    </row>
    <row r="274" spans="6:15" x14ac:dyDescent="0.25">
      <c r="F274" s="2"/>
      <c r="G274" s="2"/>
      <c r="H274" s="2"/>
      <c r="I274" s="2"/>
      <c r="J274" s="2"/>
      <c r="K274" s="2"/>
      <c r="L274" s="2"/>
      <c r="M274" s="2"/>
      <c r="O274" s="2"/>
    </row>
    <row r="275" spans="6:15" x14ac:dyDescent="0.25">
      <c r="F275" s="2"/>
      <c r="G275" s="2"/>
      <c r="H275" s="2"/>
      <c r="I275" s="2"/>
      <c r="J275" s="2"/>
      <c r="K275" s="2"/>
      <c r="L275" s="2"/>
      <c r="M275" s="2"/>
      <c r="O275" s="2"/>
    </row>
    <row r="276" spans="6:15" x14ac:dyDescent="0.25">
      <c r="F276" s="2"/>
      <c r="G276" s="2"/>
      <c r="H276" s="2"/>
      <c r="I276" s="2"/>
      <c r="J276" s="2"/>
      <c r="K276" s="2"/>
      <c r="L276" s="2"/>
      <c r="M276" s="2"/>
      <c r="O276" s="2"/>
    </row>
    <row r="277" spans="6:15" x14ac:dyDescent="0.25">
      <c r="F277" s="2"/>
      <c r="G277" s="2"/>
      <c r="H277" s="2"/>
      <c r="I277" s="2"/>
      <c r="J277" s="2"/>
      <c r="K277" s="2"/>
      <c r="L277" s="2"/>
      <c r="M277" s="2"/>
      <c r="O277" s="2"/>
    </row>
    <row r="278" spans="6:15" x14ac:dyDescent="0.25">
      <c r="F278" s="2"/>
      <c r="G278" s="2"/>
      <c r="H278" s="2"/>
      <c r="I278" s="2"/>
      <c r="J278" s="2"/>
      <c r="K278" s="2"/>
      <c r="L278" s="2"/>
      <c r="M278" s="2"/>
      <c r="O278" s="2"/>
    </row>
    <row r="279" spans="6:15" x14ac:dyDescent="0.25">
      <c r="F279" s="2"/>
      <c r="G279" s="2"/>
      <c r="H279" s="2"/>
      <c r="I279" s="2"/>
      <c r="J279" s="2"/>
      <c r="K279" s="2"/>
      <c r="L279" s="2"/>
      <c r="M279" s="2"/>
      <c r="O279" s="2"/>
    </row>
    <row r="280" spans="6:15" x14ac:dyDescent="0.25">
      <c r="F280" s="2"/>
      <c r="G280" s="2"/>
      <c r="H280" s="2"/>
      <c r="I280" s="2"/>
      <c r="J280" s="2"/>
      <c r="K280" s="2"/>
      <c r="L280" s="2"/>
      <c r="M280" s="2"/>
      <c r="O280" s="2"/>
    </row>
    <row r="281" spans="6:15" x14ac:dyDescent="0.25">
      <c r="F281" s="2"/>
      <c r="G281" s="2"/>
      <c r="H281" s="2"/>
      <c r="I281" s="2"/>
      <c r="J281" s="2"/>
      <c r="K281" s="2"/>
      <c r="L281" s="2"/>
      <c r="M281" s="2"/>
      <c r="O281" s="2"/>
    </row>
    <row r="282" spans="6:15" x14ac:dyDescent="0.25">
      <c r="F282" s="2"/>
      <c r="G282" s="2"/>
      <c r="H282" s="2"/>
      <c r="I282" s="2"/>
      <c r="J282" s="2"/>
      <c r="K282" s="2"/>
      <c r="L282" s="2"/>
      <c r="M282" s="2"/>
      <c r="O282" s="2"/>
    </row>
    <row r="283" spans="6:15" x14ac:dyDescent="0.25">
      <c r="F283" s="2"/>
      <c r="G283" s="2"/>
      <c r="H283" s="2"/>
      <c r="I283" s="2"/>
      <c r="J283" s="2"/>
      <c r="K283" s="2"/>
      <c r="L283" s="2"/>
      <c r="M283" s="2"/>
      <c r="O283" s="2"/>
    </row>
    <row r="284" spans="6:15" x14ac:dyDescent="0.25">
      <c r="F284" s="2"/>
      <c r="G284" s="2"/>
      <c r="H284" s="2"/>
      <c r="I284" s="2"/>
      <c r="J284" s="2"/>
      <c r="K284" s="2"/>
      <c r="L284" s="2"/>
      <c r="M284" s="2"/>
      <c r="O284" s="2"/>
    </row>
    <row r="285" spans="6:15" x14ac:dyDescent="0.25">
      <c r="F285" s="2"/>
      <c r="G285" s="2"/>
      <c r="H285" s="2"/>
      <c r="I285" s="2"/>
      <c r="J285" s="2"/>
      <c r="K285" s="2"/>
      <c r="L285" s="2"/>
      <c r="M285" s="2"/>
      <c r="O285" s="2"/>
    </row>
    <row r="286" spans="6:15" x14ac:dyDescent="0.25">
      <c r="F286" s="2"/>
      <c r="G286" s="2"/>
      <c r="H286" s="2"/>
      <c r="I286" s="2"/>
      <c r="J286" s="2"/>
      <c r="K286" s="2"/>
      <c r="L286" s="2"/>
      <c r="M286" s="2"/>
      <c r="O286" s="2"/>
    </row>
    <row r="287" spans="6:15" x14ac:dyDescent="0.25">
      <c r="F287" s="2"/>
      <c r="G287" s="2"/>
      <c r="H287" s="2"/>
      <c r="I287" s="2"/>
      <c r="J287" s="2"/>
      <c r="K287" s="2"/>
      <c r="L287" s="2"/>
      <c r="M287" s="2"/>
      <c r="O287" s="2"/>
    </row>
    <row r="288" spans="6:15" x14ac:dyDescent="0.25">
      <c r="F288" s="2"/>
      <c r="G288" s="2"/>
      <c r="H288" s="2"/>
      <c r="I288" s="2"/>
      <c r="J288" s="2"/>
      <c r="K288" s="2"/>
      <c r="L288" s="2"/>
      <c r="M288" s="2"/>
      <c r="O288" s="2"/>
    </row>
    <row r="289" spans="6:15" x14ac:dyDescent="0.25">
      <c r="F289" s="2"/>
      <c r="G289" s="2"/>
      <c r="H289" s="2"/>
      <c r="I289" s="2"/>
      <c r="J289" s="2"/>
      <c r="K289" s="2"/>
      <c r="L289" s="2"/>
      <c r="M289" s="2"/>
      <c r="O289" s="2"/>
    </row>
    <row r="290" spans="6:15" x14ac:dyDescent="0.25">
      <c r="F290" s="2"/>
      <c r="G290" s="2"/>
      <c r="H290" s="2"/>
      <c r="I290" s="2"/>
      <c r="J290" s="2"/>
      <c r="K290" s="2"/>
      <c r="L290" s="2"/>
      <c r="M290" s="2"/>
      <c r="O290" s="2"/>
    </row>
    <row r="291" spans="6:15" x14ac:dyDescent="0.25">
      <c r="F291" s="2"/>
      <c r="G291" s="2"/>
      <c r="H291" s="2"/>
      <c r="I291" s="2"/>
      <c r="J291" s="2"/>
      <c r="K291" s="2"/>
      <c r="L291" s="2"/>
      <c r="M291" s="2"/>
      <c r="O291" s="2"/>
    </row>
    <row r="292" spans="6:15" x14ac:dyDescent="0.25">
      <c r="F292" s="2"/>
      <c r="G292" s="2"/>
      <c r="H292" s="2"/>
      <c r="I292" s="2"/>
      <c r="J292" s="2"/>
      <c r="K292" s="2"/>
      <c r="L292" s="2"/>
      <c r="M292" s="2"/>
      <c r="O292" s="2"/>
    </row>
    <row r="293" spans="6:15" x14ac:dyDescent="0.25">
      <c r="F293" s="2"/>
      <c r="G293" s="2"/>
      <c r="H293" s="2"/>
      <c r="L293" s="2"/>
      <c r="M293" s="2"/>
      <c r="O293" s="2"/>
    </row>
    <row r="294" spans="6:15" x14ac:dyDescent="0.25">
      <c r="F294" s="2"/>
      <c r="G294" s="2"/>
      <c r="H294" s="2"/>
      <c r="L294" s="2"/>
      <c r="M294" s="2"/>
      <c r="O294" s="2"/>
    </row>
    <row r="295" spans="6:15" x14ac:dyDescent="0.25">
      <c r="F295" s="2"/>
      <c r="G295" s="2"/>
      <c r="H295" s="2"/>
      <c r="M295" s="2"/>
      <c r="O295" s="2"/>
    </row>
    <row r="296" spans="6:15" x14ac:dyDescent="0.25">
      <c r="F296" s="2"/>
      <c r="G296" s="2"/>
      <c r="H296" s="2"/>
      <c r="M296" s="2"/>
      <c r="O296" s="2"/>
    </row>
    <row r="297" spans="6:15" x14ac:dyDescent="0.25">
      <c r="F297" s="2"/>
      <c r="G297" s="2"/>
      <c r="H297" s="2"/>
      <c r="M297" s="2"/>
      <c r="O297" s="2"/>
    </row>
    <row r="298" spans="6:15" x14ac:dyDescent="0.25">
      <c r="F298" s="2"/>
      <c r="G298" s="2"/>
      <c r="M298" s="2"/>
      <c r="O298" s="2"/>
    </row>
    <row r="299" spans="6:15" x14ac:dyDescent="0.25">
      <c r="F299" s="2"/>
      <c r="G299" s="2"/>
      <c r="M299" s="2"/>
      <c r="O299" s="2"/>
    </row>
    <row r="300" spans="6:15" x14ac:dyDescent="0.25">
      <c r="F300" s="2"/>
      <c r="G300" s="2"/>
      <c r="M300" s="2"/>
      <c r="O300" s="2"/>
    </row>
    <row r="301" spans="6:15" x14ac:dyDescent="0.25">
      <c r="F301" s="2"/>
      <c r="G301" s="2"/>
      <c r="M301" s="2"/>
      <c r="O301" s="2"/>
    </row>
    <row r="302" spans="6:15" x14ac:dyDescent="0.25">
      <c r="M302" s="2"/>
      <c r="O302" s="2"/>
    </row>
  </sheetData>
  <autoFilter ref="B3:P149"/>
  <mergeCells count="207">
    <mergeCell ref="P131:P145"/>
    <mergeCell ref="C93:C94"/>
    <mergeCell ref="C95:C96"/>
    <mergeCell ref="C97:C98"/>
    <mergeCell ref="C100:C101"/>
    <mergeCell ref="C102:C103"/>
    <mergeCell ref="C83:C84"/>
    <mergeCell ref="C85:C86"/>
    <mergeCell ref="C87:C88"/>
    <mergeCell ref="C89:C90"/>
    <mergeCell ref="C91:C92"/>
    <mergeCell ref="C17:C18"/>
    <mergeCell ref="C20:C21"/>
    <mergeCell ref="C22:C23"/>
    <mergeCell ref="C117:C118"/>
    <mergeCell ref="C119:C120"/>
    <mergeCell ref="P4:P30"/>
    <mergeCell ref="P31:P61"/>
    <mergeCell ref="P62:P106"/>
    <mergeCell ref="P107:P130"/>
    <mergeCell ref="C75:C76"/>
    <mergeCell ref="C77:C78"/>
    <mergeCell ref="C79:C80"/>
    <mergeCell ref="C81:C82"/>
    <mergeCell ref="C63:C64"/>
    <mergeCell ref="C65:C66"/>
    <mergeCell ref="C67:C68"/>
    <mergeCell ref="D54:D55"/>
    <mergeCell ref="B54:B55"/>
    <mergeCell ref="N47:N48"/>
    <mergeCell ref="D47:D48"/>
    <mergeCell ref="B47:B48"/>
    <mergeCell ref="D81:D82"/>
    <mergeCell ref="B69:B70"/>
    <mergeCell ref="D69:D70"/>
    <mergeCell ref="M69:M70"/>
    <mergeCell ref="N69:N70"/>
    <mergeCell ref="B67:B68"/>
    <mergeCell ref="D67:D68"/>
    <mergeCell ref="M67:M68"/>
    <mergeCell ref="N67:N68"/>
    <mergeCell ref="B71:B72"/>
    <mergeCell ref="M71:M72"/>
    <mergeCell ref="B63:B64"/>
    <mergeCell ref="D63:D64"/>
    <mergeCell ref="C69:C70"/>
    <mergeCell ref="C71:C72"/>
    <mergeCell ref="C47:C48"/>
    <mergeCell ref="C54:C55"/>
    <mergeCell ref="C56:C57"/>
    <mergeCell ref="B56:B57"/>
    <mergeCell ref="D56:D57"/>
    <mergeCell ref="M56:M57"/>
    <mergeCell ref="N56:N57"/>
    <mergeCell ref="B39:B40"/>
    <mergeCell ref="D39:D40"/>
    <mergeCell ref="N71:N72"/>
    <mergeCell ref="B79:B80"/>
    <mergeCell ref="D79:D80"/>
    <mergeCell ref="M79:M80"/>
    <mergeCell ref="N79:N80"/>
    <mergeCell ref="D71:D72"/>
    <mergeCell ref="M75:M76"/>
    <mergeCell ref="M77:M78"/>
    <mergeCell ref="N73:N74"/>
    <mergeCell ref="N75:N76"/>
    <mergeCell ref="N77:N78"/>
    <mergeCell ref="B73:B74"/>
    <mergeCell ref="D73:D74"/>
    <mergeCell ref="B75:B76"/>
    <mergeCell ref="D75:D76"/>
    <mergeCell ref="B77:B78"/>
    <mergeCell ref="D77:D78"/>
    <mergeCell ref="C73:C74"/>
    <mergeCell ref="B4:B5"/>
    <mergeCell ref="D4:D5"/>
    <mergeCell ref="M4:M5"/>
    <mergeCell ref="N4:N5"/>
    <mergeCell ref="B14:B15"/>
    <mergeCell ref="D14:D15"/>
    <mergeCell ref="M14:M15"/>
    <mergeCell ref="N14:N15"/>
    <mergeCell ref="B42:B43"/>
    <mergeCell ref="D42:D43"/>
    <mergeCell ref="M42:M43"/>
    <mergeCell ref="B17:B18"/>
    <mergeCell ref="D17:D18"/>
    <mergeCell ref="N20:N21"/>
    <mergeCell ref="D20:D21"/>
    <mergeCell ref="B20:B21"/>
    <mergeCell ref="M20:M21"/>
    <mergeCell ref="M22:M23"/>
    <mergeCell ref="D22:D23"/>
    <mergeCell ref="B22:B23"/>
    <mergeCell ref="C39:C40"/>
    <mergeCell ref="C42:C43"/>
    <mergeCell ref="C4:C5"/>
    <mergeCell ref="C14:C15"/>
    <mergeCell ref="O107:O110"/>
    <mergeCell ref="O111:O112"/>
    <mergeCell ref="M39:M40"/>
    <mergeCell ref="N39:N40"/>
    <mergeCell ref="M54:M55"/>
    <mergeCell ref="N54:N55"/>
    <mergeCell ref="M95:M96"/>
    <mergeCell ref="N95:N96"/>
    <mergeCell ref="N42:N43"/>
    <mergeCell ref="N97:N98"/>
    <mergeCell ref="M65:M66"/>
    <mergeCell ref="M73:M74"/>
    <mergeCell ref="M83:M84"/>
    <mergeCell ref="N83:N84"/>
    <mergeCell ref="O4:O13"/>
    <mergeCell ref="M63:M64"/>
    <mergeCell ref="M81:M82"/>
    <mergeCell ref="N81:N82"/>
    <mergeCell ref="N93:N94"/>
    <mergeCell ref="N89:N90"/>
    <mergeCell ref="M91:M92"/>
    <mergeCell ref="N91:N92"/>
    <mergeCell ref="M85:M86"/>
    <mergeCell ref="N85:N86"/>
    <mergeCell ref="O14:O27"/>
    <mergeCell ref="O62:O103"/>
    <mergeCell ref="M17:M18"/>
    <mergeCell ref="N17:N18"/>
    <mergeCell ref="B121:B122"/>
    <mergeCell ref="D121:D122"/>
    <mergeCell ref="M121:M122"/>
    <mergeCell ref="B117:B118"/>
    <mergeCell ref="B97:B98"/>
    <mergeCell ref="D97:D98"/>
    <mergeCell ref="M97:M98"/>
    <mergeCell ref="D85:D86"/>
    <mergeCell ref="B93:B94"/>
    <mergeCell ref="D93:D94"/>
    <mergeCell ref="M93:M94"/>
    <mergeCell ref="B87:B88"/>
    <mergeCell ref="D87:D88"/>
    <mergeCell ref="B89:B90"/>
    <mergeCell ref="D89:D90"/>
    <mergeCell ref="B91:B92"/>
    <mergeCell ref="D91:D92"/>
    <mergeCell ref="M87:M88"/>
    <mergeCell ref="M89:M90"/>
    <mergeCell ref="B111:B112"/>
    <mergeCell ref="D111:D112"/>
    <mergeCell ref="M111:M112"/>
    <mergeCell ref="N111:N112"/>
    <mergeCell ref="B113:B114"/>
    <mergeCell ref="B115:B116"/>
    <mergeCell ref="B65:B66"/>
    <mergeCell ref="D65:D66"/>
    <mergeCell ref="D115:D116"/>
    <mergeCell ref="M115:M116"/>
    <mergeCell ref="N87:N88"/>
    <mergeCell ref="B83:B84"/>
    <mergeCell ref="D83:D84"/>
    <mergeCell ref="B81:B82"/>
    <mergeCell ref="Q53:Q54"/>
    <mergeCell ref="D117:D118"/>
    <mergeCell ref="M117:M118"/>
    <mergeCell ref="N117:N118"/>
    <mergeCell ref="B119:B120"/>
    <mergeCell ref="D119:D120"/>
    <mergeCell ref="M119:M120"/>
    <mergeCell ref="N119:N120"/>
    <mergeCell ref="B126:B127"/>
    <mergeCell ref="D126:D127"/>
    <mergeCell ref="M126:M127"/>
    <mergeCell ref="N126:N127"/>
    <mergeCell ref="B123:B124"/>
    <mergeCell ref="D123:D124"/>
    <mergeCell ref="M123:M124"/>
    <mergeCell ref="B95:B96"/>
    <mergeCell ref="D95:D96"/>
    <mergeCell ref="B102:B103"/>
    <mergeCell ref="M102:M103"/>
    <mergeCell ref="C113:C114"/>
    <mergeCell ref="C115:C116"/>
    <mergeCell ref="B85:B86"/>
    <mergeCell ref="O31:O58"/>
    <mergeCell ref="N123:N124"/>
    <mergeCell ref="O138:O142"/>
    <mergeCell ref="B139:B140"/>
    <mergeCell ref="D139:D140"/>
    <mergeCell ref="M139:M140"/>
    <mergeCell ref="N139:N140"/>
    <mergeCell ref="N102:N103"/>
    <mergeCell ref="N113:N114"/>
    <mergeCell ref="O113:O127"/>
    <mergeCell ref="B100:B101"/>
    <mergeCell ref="D100:D101"/>
    <mergeCell ref="M100:M101"/>
    <mergeCell ref="N100:N101"/>
    <mergeCell ref="D109:D110"/>
    <mergeCell ref="D102:D103"/>
    <mergeCell ref="O131:O137"/>
    <mergeCell ref="N121:N122"/>
    <mergeCell ref="M113:M114"/>
    <mergeCell ref="D113:D114"/>
    <mergeCell ref="N115:N116"/>
    <mergeCell ref="C121:C122"/>
    <mergeCell ref="C123:C124"/>
    <mergeCell ref="C126:C127"/>
    <mergeCell ref="C139:C140"/>
    <mergeCell ref="C111:C112"/>
  </mergeCells>
  <pageMargins left="0.70866141732283472" right="0.70866141732283472" top="0.78740157480314965" bottom="0.39370078740157483" header="0.31496062992125984" footer="0.31496062992125984"/>
  <pageSetup paperSize="8" fitToHeight="0" orientation="landscape" r:id="rId1"/>
  <rowBreaks count="2" manualBreakCount="2">
    <brk id="46" min="1" max="15" man="1"/>
    <brk id="96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Požadované pozemky</vt:lpstr>
      <vt:lpstr>'Požadované pozemky'!Oblast_tisku</vt:lpstr>
    </vt:vector>
  </TitlesOfParts>
  <Company>SŽDC s.o. SDC 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Jiráčková Věra</cp:lastModifiedBy>
  <cp:lastPrinted>2020-03-19T09:23:46Z</cp:lastPrinted>
  <dcterms:created xsi:type="dcterms:W3CDTF">2012-05-11T07:38:27Z</dcterms:created>
  <dcterms:modified xsi:type="dcterms:W3CDTF">2020-03-19T12:25:37Z</dcterms:modified>
</cp:coreProperties>
</file>